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defaultThemeVersion="124226"/>
  <bookViews>
    <workbookView showHorizontalScroll="0" showVerticalScroll="0" showSheetTabs="0" xWindow="-105" yWindow="13500" windowWidth="19170" windowHeight="14760"/>
  </bookViews>
  <sheets>
    <sheet name="Input" sheetId="1" r:id="rId1"/>
    <sheet name="Output" sheetId="2" r:id="rId2"/>
  </sheets>
  <externalReferences>
    <externalReference r:id="rId3"/>
  </externalReferences>
  <definedNames>
    <definedName name="BusinessOwned">OFFSET(Input!$G$28,0,0,COUNTA(Input!$G:$G)-1,-1)</definedName>
    <definedName name="OwnerName">OFFSET(Input!$F$28,0,0,COUNTA(Input!$F:$F)-1,1)</definedName>
    <definedName name="RANGE1">OFFSET([1]Input!$F$32,0,0,COUNTA([1]Input!$F$1:$F$65536)-2,1)</definedName>
    <definedName name="RANGE2">OFFSET([1]Input!$G$32,0,0,COUNTA([1]Input!$G$1:$G$65536)-2,1)</definedName>
    <definedName name="RANGE3">OFFSET([1]Input!$H$32,0,0,COUNTA([1]Input!$H$1:$H$65536)-2,1)</definedName>
    <definedName name="RANGE4">OFFSET([1]Input!$I$32,0,0,COUNTA([1]Input!$I$1:$I$65536)-2,1)</definedName>
    <definedName name="RANGE5">OFFSET([1]Input!$J$32,0,0,COUNTA([1]Input!$J$1:$J$65536)-2,1)</definedName>
    <definedName name="RANGE6">OFFSET([1]Input!$K$32,0,0,COUNTA([1]Input!$K$1:$K$65536)-2,1)</definedName>
    <definedName name="YEAR">OFFSET([1]Input!$E$32,0,0,COUNTA([1]Input!$E$1:$E$65536)-2,1)</definedName>
  </definedNames>
  <calcPr calcId="125725" iterate="1"/>
</workbook>
</file>

<file path=xl/calcChain.xml><?xml version="1.0" encoding="utf-8"?>
<calcChain xmlns="http://schemas.openxmlformats.org/spreadsheetml/2006/main">
  <c r="E13" i="2"/>
  <c r="E12"/>
  <c r="F44"/>
  <c r="E44"/>
  <c r="E40"/>
  <c r="E39"/>
  <c r="E38"/>
  <c r="F36"/>
  <c r="E36"/>
  <c r="F35"/>
  <c r="E35"/>
  <c r="F34"/>
  <c r="E34"/>
  <c r="F33"/>
  <c r="E33"/>
  <c r="F32"/>
  <c r="E32"/>
  <c r="F31"/>
  <c r="E31"/>
  <c r="F30"/>
  <c r="E30"/>
  <c r="F29"/>
  <c r="E29"/>
  <c r="F28"/>
  <c r="E28"/>
  <c r="F27"/>
  <c r="E27"/>
  <c r="F26"/>
  <c r="E26"/>
  <c r="F25"/>
  <c r="E25"/>
  <c r="F24"/>
  <c r="E24"/>
  <c r="F23"/>
  <c r="E23"/>
  <c r="F22"/>
  <c r="E22"/>
  <c r="F21"/>
  <c r="E21"/>
  <c r="F20"/>
  <c r="E20"/>
  <c r="F19"/>
  <c r="E19"/>
  <c r="F18"/>
  <c r="E18"/>
  <c r="F17"/>
  <c r="E17"/>
  <c r="F16"/>
  <c r="E16"/>
  <c r="G14"/>
  <c r="F14"/>
  <c r="E14"/>
  <c r="F50" i="1"/>
  <c r="G48" s="1"/>
  <c r="G36" i="2" s="1"/>
  <c r="F51" i="1"/>
  <c r="F39" i="2" s="1"/>
  <c r="F52" i="1"/>
  <c r="F40" i="2" s="1"/>
  <c r="E54" i="1"/>
  <c r="E42" i="2" s="1"/>
  <c r="E58" i="1"/>
  <c r="E46" i="2" s="1"/>
  <c r="F54" i="1"/>
  <c r="F42" i="2" s="1"/>
  <c r="F38" l="1"/>
  <c r="G51" i="1"/>
  <c r="G39" i="2" s="1"/>
  <c r="G50" i="1"/>
  <c r="G38" i="2" s="1"/>
  <c r="F58" i="1"/>
  <c r="F46" i="2" s="1"/>
  <c r="G52" i="1"/>
  <c r="G40" i="2" s="1"/>
  <c r="G28" i="1"/>
  <c r="G16" i="2" s="1"/>
  <c r="G44" i="1"/>
  <c r="G32" i="2" s="1"/>
  <c r="G40" i="1"/>
  <c r="G28" i="2" s="1"/>
  <c r="G36" i="1"/>
  <c r="G24" i="2" s="1"/>
  <c r="G32" i="1"/>
  <c r="G20" i="2" s="1"/>
  <c r="G31" i="1"/>
  <c r="G19" i="2" s="1"/>
  <c r="G35" i="1"/>
  <c r="G23" i="2" s="1"/>
  <c r="G39" i="1"/>
  <c r="G27" i="2" s="1"/>
  <c r="G43" i="1"/>
  <c r="G31" i="2" s="1"/>
  <c r="G47" i="1"/>
  <c r="G35" i="2" s="1"/>
  <c r="G30" i="1"/>
  <c r="G18" i="2" s="1"/>
  <c r="G34" i="1"/>
  <c r="G22" i="2" s="1"/>
  <c r="G38" i="1"/>
  <c r="G26" i="2" s="1"/>
  <c r="G42" i="1"/>
  <c r="G30" i="2" s="1"/>
  <c r="G46" i="1"/>
  <c r="G34" i="2" s="1"/>
  <c r="G29" i="1"/>
  <c r="G17" i="2" s="1"/>
  <c r="G33" i="1"/>
  <c r="G21" i="2" s="1"/>
  <c r="G37" i="1"/>
  <c r="G25" i="2" s="1"/>
  <c r="G41" i="1"/>
  <c r="G29" i="2" s="1"/>
  <c r="G45" i="1"/>
  <c r="G33" i="2" s="1"/>
  <c r="G54" i="1" l="1"/>
  <c r="G42" i="2" s="1"/>
</calcChain>
</file>

<file path=xl/sharedStrings.xml><?xml version="1.0" encoding="utf-8"?>
<sst xmlns="http://schemas.openxmlformats.org/spreadsheetml/2006/main" count="47" uniqueCount="39">
  <si>
    <t>LEGAL DISCLAIMER AND COPYRIGHT INFORMATION</t>
  </si>
  <si>
    <t>INSTRUCTIONS</t>
  </si>
  <si>
    <t>DATA INPUT AREA</t>
  </si>
  <si>
    <t>www.smallbusinessplanresources.com</t>
  </si>
  <si>
    <t>INSTRUCTIONS FOR COPYING AND PASTING THIS TEMPLATE</t>
  </si>
  <si>
    <t xml:space="preserve">The information presented in this template has been developed and copyrighted by Trident Consultants Inc.  By selecting "Yes" from the drop down box you agree that you will only use this template once (one time only) to put together a business plan for your business and will under no circumstances use this template to mass produce, reproduce, distribute, publish or circulate the template or any portion of the contents of this template in any form whatsoever.  This template is protected by copyright law and international treaties.  Violation of this agreement will constitute an infringement of copyright law and you will be prosecuted to the fullest extent under the law.  </t>
  </si>
  <si>
    <t>Please indicate your agreement and acceptance of these conditions by selecting "Yes" as your choice from the drop down box here -----------&gt;&gt;</t>
  </si>
  <si>
    <t>Enter name of your Company</t>
  </si>
  <si>
    <t>Start up , Acquisition or Expansion Cost Template</t>
  </si>
  <si>
    <t>Select Project Type</t>
  </si>
  <si>
    <t>% of Total Cost</t>
  </si>
  <si>
    <t>Description of Cost</t>
  </si>
  <si>
    <t>Amount</t>
  </si>
  <si>
    <t>Enter the description of the cost for each item</t>
  </si>
  <si>
    <t>% of total</t>
  </si>
  <si>
    <t>Classification</t>
  </si>
  <si>
    <t>Cash from Partners / Owners</t>
  </si>
  <si>
    <t>Total Estimated Fixed Asset Purchase cost</t>
  </si>
  <si>
    <t>Total Estimated Operating Expenses</t>
  </si>
  <si>
    <t>Total Estimated Initial Inventory</t>
  </si>
  <si>
    <t>TEMPLATE FOR STARTUP, ACQUISITION OR EXPANSION COSTS</t>
  </si>
  <si>
    <t>Capital Improvements to Location</t>
  </si>
  <si>
    <t>Bank Charges &amp; Fees</t>
  </si>
  <si>
    <t>Misc. Expenses</t>
  </si>
  <si>
    <t>Furniture &amp; Fixtures</t>
  </si>
  <si>
    <t>Tools</t>
  </si>
  <si>
    <t>Cook Line</t>
  </si>
  <si>
    <t>Fryer</t>
  </si>
  <si>
    <t>Walk In Cooler</t>
  </si>
  <si>
    <t>Operating Expense</t>
  </si>
  <si>
    <t>Fixed Asset</t>
  </si>
  <si>
    <t>Inventory</t>
  </si>
  <si>
    <t>Initial Inventory</t>
  </si>
  <si>
    <t>Areas where you have to input data are highlighted in yellow.  Once you select "Yes" from the drop down box above indicating your agreement to our terms and conditions, you can start by filling in the data as indicated below in the yellow areas that require input.  Once done please hit the save icon to save your work.  The table and chart in the output tab will automatically update and reflect the information that you input.  You can cut and paste the final image by going to the Output tab by clicking on the 'Output' button on this page.  Good luck and don't forget to tell your friends about us!</t>
  </si>
  <si>
    <t>In order to use the output of this template you will need to copy and paste the table and chart below into your word document.  When you paste the output into Microsoft word we recommend that you click on the image to bring up the Format &gt; Picture box and select the Layout tab.  Once there you should select the "Tight" option for wrapping style around this image.  You can choose "Left", "Center" or "Right" to adjust your Horizontal alignment.   You can paste the image in HTML format or as a Bitmap image.  Please don't forget your agreement and acceptance of our copyright agreement and if you like this free template make sure you tell your friends about our website in chats and forums online.  We need your help to get the word out to the small business community.  Good luck with your business plan!</t>
  </si>
  <si>
    <t>Business &amp; Liability Insurance</t>
  </si>
  <si>
    <t>Purchase of New Business</t>
  </si>
  <si>
    <t>Note:
This template has been provided to give the business owner the ability to communicate to the reader just how much money they will be needing towards the startup, purchase or expansion of their business.  
For more information on how and what to fill in the section, visit the business plan questionnaire section of the industry plan.
Some sample data has been entered for illustration purposes.</t>
  </si>
  <si>
    <t>Your Business Name</t>
  </si>
</sst>
</file>

<file path=xl/styles.xml><?xml version="1.0" encoding="utf-8"?>
<styleSheet xmlns="http://schemas.openxmlformats.org/spreadsheetml/2006/main">
  <numFmts count="2">
    <numFmt numFmtId="164" formatCode="&quot;$&quot;#,##0"/>
    <numFmt numFmtId="165" formatCode="0.0%"/>
  </numFmts>
  <fonts count="15">
    <font>
      <sz val="10"/>
      <name val="Arial"/>
    </font>
    <font>
      <sz val="8"/>
      <name val="Arial"/>
      <family val="2"/>
    </font>
    <font>
      <b/>
      <sz val="10"/>
      <color indexed="9"/>
      <name val="Times New Roman"/>
      <family val="1"/>
    </font>
    <font>
      <sz val="10"/>
      <name val="Times New Roman"/>
      <family val="1"/>
    </font>
    <font>
      <b/>
      <sz val="10"/>
      <name val="Times New Roman"/>
      <family val="1"/>
    </font>
    <font>
      <sz val="10"/>
      <color indexed="9"/>
      <name val="Times New Roman"/>
      <family val="1"/>
    </font>
    <font>
      <u/>
      <sz val="10"/>
      <color indexed="12"/>
      <name val="Arial"/>
      <family val="2"/>
    </font>
    <font>
      <b/>
      <i/>
      <u/>
      <sz val="10"/>
      <color indexed="39"/>
      <name val="Times New Roman"/>
      <family val="1"/>
    </font>
    <font>
      <b/>
      <sz val="10"/>
      <color indexed="8"/>
      <name val="Times New Roman"/>
      <family val="1"/>
    </font>
    <font>
      <b/>
      <sz val="9"/>
      <name val="Times New Roman"/>
      <family val="1"/>
    </font>
    <font>
      <sz val="9"/>
      <name val="Times New Roman"/>
      <family val="1"/>
    </font>
    <font>
      <b/>
      <sz val="9"/>
      <color indexed="9"/>
      <name val="Times New Roman"/>
      <family val="1"/>
    </font>
    <font>
      <b/>
      <sz val="10"/>
      <color theme="0"/>
      <name val="Times New Roman"/>
      <family val="1"/>
    </font>
    <font>
      <b/>
      <sz val="10"/>
      <color theme="1"/>
      <name val="Times New Roman"/>
      <family val="1"/>
    </font>
    <font>
      <sz val="10"/>
      <color theme="1"/>
      <name val="Times New Roman"/>
      <family val="1"/>
    </font>
  </fonts>
  <fills count="12">
    <fill>
      <patternFill patternType="none"/>
    </fill>
    <fill>
      <patternFill patternType="gray125"/>
    </fill>
    <fill>
      <patternFill patternType="solid">
        <fgColor indexed="8"/>
        <bgColor indexed="64"/>
      </patternFill>
    </fill>
    <fill>
      <patternFill patternType="solid">
        <fgColor indexed="63"/>
        <bgColor indexed="64"/>
      </patternFill>
    </fill>
    <fill>
      <patternFill patternType="solid">
        <fgColor indexed="9"/>
        <bgColor indexed="64"/>
      </patternFill>
    </fill>
    <fill>
      <patternFill patternType="solid">
        <fgColor indexed="32"/>
        <bgColor indexed="64"/>
      </patternFill>
    </fill>
    <fill>
      <patternFill patternType="solid">
        <fgColor indexed="12"/>
        <bgColor indexed="64"/>
      </patternFill>
    </fill>
    <fill>
      <patternFill patternType="solid">
        <fgColor indexed="26"/>
        <bgColor indexed="64"/>
      </patternFill>
    </fill>
    <fill>
      <patternFill patternType="solid">
        <fgColor theme="0"/>
        <bgColor indexed="64"/>
      </patternFill>
    </fill>
    <fill>
      <patternFill patternType="solid">
        <fgColor theme="1"/>
        <bgColor indexed="64"/>
      </patternFill>
    </fill>
    <fill>
      <patternFill patternType="solid">
        <fgColor theme="0" tint="-0.14996795556505021"/>
        <bgColor indexed="64"/>
      </patternFill>
    </fill>
    <fill>
      <patternFill patternType="solid">
        <fgColor theme="0" tint="-0.24994659260841701"/>
        <bgColor indexed="64"/>
      </patternFill>
    </fill>
  </fills>
  <borders count="73">
    <border>
      <left/>
      <right/>
      <top/>
      <bottom/>
      <diagonal/>
    </border>
    <border>
      <left/>
      <right style="thin">
        <color indexed="8"/>
      </right>
      <top/>
      <bottom/>
      <diagonal/>
    </border>
    <border>
      <left style="thin">
        <color indexed="55"/>
      </left>
      <right/>
      <top style="thin">
        <color indexed="55"/>
      </top>
      <bottom/>
      <diagonal/>
    </border>
    <border>
      <left/>
      <right/>
      <top style="thin">
        <color indexed="55"/>
      </top>
      <bottom/>
      <diagonal/>
    </border>
    <border>
      <left/>
      <right style="thin">
        <color indexed="55"/>
      </right>
      <top style="thin">
        <color indexed="55"/>
      </top>
      <bottom/>
      <diagonal/>
    </border>
    <border>
      <left style="thin">
        <color indexed="55"/>
      </left>
      <right/>
      <top/>
      <bottom/>
      <diagonal/>
    </border>
    <border>
      <left/>
      <right style="thin">
        <color indexed="55"/>
      </right>
      <top/>
      <bottom/>
      <diagonal/>
    </border>
    <border>
      <left style="thin">
        <color indexed="55"/>
      </left>
      <right/>
      <top/>
      <bottom style="thin">
        <color indexed="55"/>
      </bottom>
      <diagonal/>
    </border>
    <border>
      <left/>
      <right/>
      <top/>
      <bottom style="thin">
        <color indexed="55"/>
      </bottom>
      <diagonal/>
    </border>
    <border>
      <left/>
      <right style="thin">
        <color indexed="55"/>
      </right>
      <top/>
      <bottom style="thin">
        <color indexed="55"/>
      </bottom>
      <diagonal/>
    </border>
    <border>
      <left style="thin">
        <color indexed="22"/>
      </left>
      <right style="thin">
        <color indexed="22"/>
      </right>
      <top style="thin">
        <color indexed="9"/>
      </top>
      <bottom style="thin">
        <color indexed="8"/>
      </bottom>
      <diagonal/>
    </border>
    <border>
      <left style="thin">
        <color indexed="22"/>
      </left>
      <right style="thin">
        <color indexed="8"/>
      </right>
      <top style="thin">
        <color indexed="9"/>
      </top>
      <bottom style="thin">
        <color indexed="8"/>
      </bottom>
      <diagonal/>
    </border>
    <border>
      <left style="thin">
        <color indexed="56"/>
      </left>
      <right style="thin">
        <color indexed="56"/>
      </right>
      <top style="thin">
        <color indexed="56"/>
      </top>
      <bottom style="thin">
        <color indexed="56"/>
      </bottom>
      <diagonal/>
    </border>
    <border>
      <left style="thin">
        <color indexed="22"/>
      </left>
      <right style="thin">
        <color indexed="56"/>
      </right>
      <top style="thin">
        <color indexed="56"/>
      </top>
      <bottom style="thin">
        <color indexed="56"/>
      </bottom>
      <diagonal/>
    </border>
    <border>
      <left style="thin">
        <color indexed="8"/>
      </left>
      <right style="thin">
        <color indexed="22"/>
      </right>
      <top style="thin">
        <color indexed="9"/>
      </top>
      <bottom style="thin">
        <color indexed="8"/>
      </bottom>
      <diagonal/>
    </border>
    <border>
      <left style="thin">
        <color indexed="8"/>
      </left>
      <right style="thin">
        <color indexed="18"/>
      </right>
      <top style="thin">
        <color indexed="8"/>
      </top>
      <bottom style="thin">
        <color indexed="18"/>
      </bottom>
      <diagonal/>
    </border>
    <border>
      <left style="thin">
        <color indexed="18"/>
      </left>
      <right style="thin">
        <color indexed="18"/>
      </right>
      <top style="thin">
        <color indexed="8"/>
      </top>
      <bottom style="thin">
        <color indexed="18"/>
      </bottom>
      <diagonal/>
    </border>
    <border>
      <left style="thin">
        <color indexed="8"/>
      </left>
      <right style="thin">
        <color indexed="18"/>
      </right>
      <top style="thin">
        <color indexed="18"/>
      </top>
      <bottom style="thin">
        <color indexed="18"/>
      </bottom>
      <diagonal/>
    </border>
    <border>
      <left style="thin">
        <color indexed="18"/>
      </left>
      <right style="thin">
        <color indexed="18"/>
      </right>
      <top style="thin">
        <color indexed="18"/>
      </top>
      <bottom style="thin">
        <color indexed="18"/>
      </bottom>
      <diagonal/>
    </border>
    <border>
      <left style="thin">
        <color indexed="8"/>
      </left>
      <right style="thin">
        <color indexed="18"/>
      </right>
      <top style="thin">
        <color indexed="18"/>
      </top>
      <bottom style="thin">
        <color indexed="8"/>
      </bottom>
      <diagonal/>
    </border>
    <border>
      <left style="thin">
        <color indexed="18"/>
      </left>
      <right style="thin">
        <color indexed="18"/>
      </right>
      <top style="thin">
        <color indexed="18"/>
      </top>
      <bottom style="thin">
        <color indexed="8"/>
      </bottom>
      <diagonal/>
    </border>
    <border>
      <left style="thin">
        <color indexed="18"/>
      </left>
      <right style="thin">
        <color indexed="8"/>
      </right>
      <top style="thin">
        <color indexed="8"/>
      </top>
      <bottom style="thin">
        <color indexed="18"/>
      </bottom>
      <diagonal/>
    </border>
    <border>
      <left style="thin">
        <color indexed="18"/>
      </left>
      <right style="thin">
        <color indexed="8"/>
      </right>
      <top style="thin">
        <color indexed="18"/>
      </top>
      <bottom style="thin">
        <color indexed="18"/>
      </bottom>
      <diagonal/>
    </border>
    <border>
      <left style="thin">
        <color indexed="8"/>
      </left>
      <right style="thin">
        <color indexed="18"/>
      </right>
      <top style="thin">
        <color indexed="8"/>
      </top>
      <bottom style="thin">
        <color indexed="8"/>
      </bottom>
      <diagonal/>
    </border>
    <border>
      <left style="thin">
        <color indexed="18"/>
      </left>
      <right style="thin">
        <color indexed="8"/>
      </right>
      <top style="thin">
        <color indexed="8"/>
      </top>
      <bottom style="thin">
        <color indexed="8"/>
      </bottom>
      <diagonal/>
    </border>
    <border>
      <left style="thin">
        <color indexed="18"/>
      </left>
      <right style="thin">
        <color indexed="18"/>
      </right>
      <top style="thin">
        <color indexed="8"/>
      </top>
      <bottom style="thin">
        <color indexed="8"/>
      </bottom>
      <diagonal/>
    </border>
    <border>
      <left/>
      <right style="thin">
        <color indexed="8"/>
      </right>
      <top style="thin">
        <color indexed="18"/>
      </top>
      <bottom style="thin">
        <color indexed="18"/>
      </bottom>
      <diagonal/>
    </border>
    <border>
      <left/>
      <right style="thin">
        <color indexed="8"/>
      </right>
      <top style="thin">
        <color indexed="18"/>
      </top>
      <bottom style="thin">
        <color indexed="8"/>
      </bottom>
      <diagonal/>
    </border>
    <border>
      <left style="thin">
        <color indexed="18"/>
      </left>
      <right style="thin">
        <color indexed="8"/>
      </right>
      <top style="thin">
        <color indexed="18"/>
      </top>
      <bottom style="thin">
        <color indexed="8"/>
      </bottom>
      <diagonal/>
    </border>
    <border>
      <left style="thin">
        <color indexed="8"/>
      </left>
      <right/>
      <top/>
      <bottom/>
      <diagonal/>
    </border>
    <border>
      <left style="thin">
        <color indexed="8"/>
      </left>
      <right/>
      <top style="thin">
        <color indexed="9"/>
      </top>
      <bottom style="thin">
        <color indexed="8"/>
      </bottom>
      <diagonal/>
    </border>
    <border>
      <left/>
      <right style="thin">
        <color indexed="8"/>
      </right>
      <top style="thin">
        <color indexed="9"/>
      </top>
      <bottom style="thin">
        <color indexed="8"/>
      </bottom>
      <diagonal/>
    </border>
    <border>
      <left style="thin">
        <color indexed="55"/>
      </left>
      <right/>
      <top style="thin">
        <color indexed="55"/>
      </top>
      <bottom style="thin">
        <color indexed="55"/>
      </bottom>
      <diagonal/>
    </border>
    <border>
      <left/>
      <right/>
      <top style="thin">
        <color indexed="55"/>
      </top>
      <bottom style="thin">
        <color indexed="55"/>
      </bottom>
      <diagonal/>
    </border>
    <border>
      <left/>
      <right style="thin">
        <color indexed="55"/>
      </right>
      <top style="thin">
        <color indexed="55"/>
      </top>
      <bottom style="thin">
        <color indexed="55"/>
      </bottom>
      <diagonal/>
    </border>
    <border>
      <left/>
      <right style="thin">
        <color indexed="8"/>
      </right>
      <top style="thin">
        <color indexed="8"/>
      </top>
      <bottom style="thin">
        <color indexed="18"/>
      </bottom>
      <diagonal/>
    </border>
    <border>
      <left/>
      <right/>
      <top/>
      <bottom style="thin">
        <color indexed="22"/>
      </bottom>
      <diagonal/>
    </border>
    <border>
      <left/>
      <right/>
      <top style="thin">
        <color indexed="8"/>
      </top>
      <bottom style="thin">
        <color indexed="18"/>
      </bottom>
      <diagonal/>
    </border>
    <border>
      <left/>
      <right/>
      <top style="thin">
        <color indexed="18"/>
      </top>
      <bottom style="thin">
        <color indexed="18"/>
      </bottom>
      <diagonal/>
    </border>
    <border>
      <left/>
      <right/>
      <top style="thin">
        <color indexed="18"/>
      </top>
      <bottom style="thin">
        <color indexed="8"/>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theme="1"/>
      </left>
      <right/>
      <top style="thin">
        <color theme="1"/>
      </top>
      <bottom/>
      <diagonal/>
    </border>
    <border>
      <left/>
      <right/>
      <top style="thin">
        <color theme="1"/>
      </top>
      <bottom/>
      <diagonal/>
    </border>
    <border>
      <left/>
      <right style="thin">
        <color theme="1"/>
      </right>
      <top style="thin">
        <color theme="1"/>
      </top>
      <bottom/>
      <diagonal/>
    </border>
    <border>
      <left style="thin">
        <color theme="1"/>
      </left>
      <right/>
      <top/>
      <bottom style="thin">
        <color indexed="22"/>
      </bottom>
      <diagonal/>
    </border>
    <border>
      <left/>
      <right style="thin">
        <color theme="1"/>
      </right>
      <top/>
      <bottom style="thin">
        <color indexed="22"/>
      </bottom>
      <diagonal/>
    </border>
    <border>
      <left style="thin">
        <color theme="1"/>
      </left>
      <right style="thin">
        <color indexed="56"/>
      </right>
      <top style="thin">
        <color indexed="22"/>
      </top>
      <bottom style="thin">
        <color theme="1"/>
      </bottom>
      <diagonal/>
    </border>
    <border>
      <left style="thin">
        <color indexed="56"/>
      </left>
      <right style="thin">
        <color indexed="56"/>
      </right>
      <top style="thin">
        <color indexed="22"/>
      </top>
      <bottom style="thin">
        <color theme="1"/>
      </bottom>
      <diagonal/>
    </border>
    <border>
      <left style="thin">
        <color indexed="56"/>
      </left>
      <right style="thin">
        <color theme="1"/>
      </right>
      <top style="thin">
        <color indexed="22"/>
      </top>
      <bottom style="thin">
        <color theme="1"/>
      </bottom>
      <diagonal/>
    </border>
    <border>
      <left style="thin">
        <color theme="1"/>
      </left>
      <right/>
      <top/>
      <bottom/>
      <diagonal/>
    </border>
    <border>
      <left/>
      <right style="thin">
        <color theme="1"/>
      </right>
      <top/>
      <bottom/>
      <diagonal/>
    </border>
    <border>
      <left style="thin">
        <color theme="1"/>
      </left>
      <right style="thin">
        <color indexed="56"/>
      </right>
      <top style="thin">
        <color indexed="56"/>
      </top>
      <bottom style="thin">
        <color indexed="56"/>
      </bottom>
      <diagonal/>
    </border>
    <border>
      <left style="thin">
        <color indexed="56"/>
      </left>
      <right style="thin">
        <color theme="1"/>
      </right>
      <top style="thin">
        <color indexed="56"/>
      </top>
      <bottom style="thin">
        <color indexed="56"/>
      </bottom>
      <diagonal/>
    </border>
    <border>
      <left style="thin">
        <color theme="1"/>
      </left>
      <right/>
      <top/>
      <bottom style="thin">
        <color theme="1"/>
      </bottom>
      <diagonal/>
    </border>
    <border>
      <left/>
      <right/>
      <top/>
      <bottom style="thin">
        <color theme="1"/>
      </bottom>
      <diagonal/>
    </border>
    <border>
      <left/>
      <right style="thin">
        <color theme="1"/>
      </right>
      <top/>
      <bottom style="thin">
        <color theme="1"/>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diagonal/>
    </border>
    <border>
      <left/>
      <right style="thin">
        <color theme="0" tint="-0.499984740745262"/>
      </right>
      <top/>
      <bottom/>
      <diagonal/>
    </border>
    <border>
      <left style="thin">
        <color theme="0" tint="-0.499984740745262"/>
      </left>
      <right/>
      <top/>
      <bottom style="thin">
        <color theme="0" tint="-0.499984740745262"/>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top style="thin">
        <color theme="0" tint="-0.499984740745262"/>
      </top>
      <bottom style="hair">
        <color theme="0" tint="-0.499984740745262"/>
      </bottom>
      <diagonal/>
    </border>
    <border>
      <left/>
      <right style="thin">
        <color theme="0" tint="-0.499984740745262"/>
      </right>
      <top style="thin">
        <color theme="0" tint="-0.499984740745262"/>
      </top>
      <bottom style="hair">
        <color theme="0" tint="-0.499984740745262"/>
      </bottom>
      <diagonal/>
    </border>
    <border>
      <left style="thin">
        <color theme="0" tint="-0.499984740745262"/>
      </left>
      <right/>
      <top style="hair">
        <color theme="0" tint="-0.499984740745262"/>
      </top>
      <bottom style="thin">
        <color theme="0" tint="-0.499984740745262"/>
      </bottom>
      <diagonal/>
    </border>
    <border>
      <left/>
      <right style="thin">
        <color theme="0" tint="-0.499984740745262"/>
      </right>
      <top style="hair">
        <color theme="0" tint="-0.499984740745262"/>
      </top>
      <bottom style="thin">
        <color theme="0" tint="-0.499984740745262"/>
      </bottom>
      <diagonal/>
    </border>
  </borders>
  <cellStyleXfs count="2">
    <xf numFmtId="0" fontId="0" fillId="0" borderId="0"/>
    <xf numFmtId="0" fontId="6" fillId="0" borderId="0" applyNumberFormat="0" applyFill="0" applyBorder="0" applyAlignment="0" applyProtection="0">
      <alignment vertical="top"/>
      <protection locked="0"/>
    </xf>
  </cellStyleXfs>
  <cellXfs count="133">
    <xf numFmtId="0" fontId="0" fillId="0" borderId="0" xfId="0"/>
    <xf numFmtId="0" fontId="3" fillId="0" borderId="0" xfId="0" applyFont="1"/>
    <xf numFmtId="10" fontId="3" fillId="0" borderId="0" xfId="0" applyNumberFormat="1" applyFont="1"/>
    <xf numFmtId="10" fontId="3" fillId="0" borderId="0" xfId="0" applyNumberFormat="1" applyFont="1" applyBorder="1" applyAlignment="1">
      <alignment horizontal="center"/>
    </xf>
    <xf numFmtId="0" fontId="3" fillId="0" borderId="0" xfId="0" applyFont="1" applyAlignment="1">
      <alignment horizontal="left"/>
    </xf>
    <xf numFmtId="0" fontId="3" fillId="0" borderId="1" xfId="0" applyFont="1" applyBorder="1" applyAlignment="1">
      <alignment horizontal="left" vertical="center" wrapText="1"/>
    </xf>
    <xf numFmtId="0" fontId="0" fillId="3" borderId="0" xfId="0" applyFill="1"/>
    <xf numFmtId="0" fontId="3" fillId="3" borderId="0" xfId="0" applyFont="1" applyFill="1" applyAlignment="1">
      <alignment horizontal="left"/>
    </xf>
    <xf numFmtId="0" fontId="0" fillId="0" borderId="0" xfId="0" applyAlignment="1">
      <alignment horizontal="left"/>
    </xf>
    <xf numFmtId="0" fontId="0" fillId="0" borderId="0" xfId="0" applyProtection="1"/>
    <xf numFmtId="10" fontId="3" fillId="0" borderId="0" xfId="0" applyNumberFormat="1" applyFont="1" applyAlignment="1">
      <alignment horizontal="left" vertical="center" indent="3"/>
    </xf>
    <xf numFmtId="0" fontId="3" fillId="0" borderId="0" xfId="0" applyFont="1" applyAlignment="1">
      <alignment horizontal="left" vertical="center" indent="3"/>
    </xf>
    <xf numFmtId="0" fontId="5" fillId="5" borderId="7" xfId="0" applyFont="1" applyFill="1" applyBorder="1" applyAlignment="1"/>
    <xf numFmtId="0" fontId="5" fillId="5" borderId="8" xfId="0" applyFont="1" applyFill="1" applyBorder="1" applyAlignment="1"/>
    <xf numFmtId="0" fontId="2" fillId="2" borderId="8" xfId="0" applyFont="1" applyFill="1" applyBorder="1" applyAlignment="1" applyProtection="1">
      <alignment horizontal="center"/>
      <protection locked="0"/>
    </xf>
    <xf numFmtId="0" fontId="8" fillId="5" borderId="9" xfId="0" applyFont="1" applyFill="1" applyBorder="1" applyAlignment="1" applyProtection="1"/>
    <xf numFmtId="0" fontId="2" fillId="2" borderId="10" xfId="0" applyFont="1" applyFill="1" applyBorder="1" applyAlignment="1">
      <alignment horizontal="center"/>
    </xf>
    <xf numFmtId="0" fontId="2" fillId="2" borderId="11" xfId="0" applyFont="1" applyFill="1" applyBorder="1" applyAlignment="1">
      <alignment horizontal="center"/>
    </xf>
    <xf numFmtId="0" fontId="3" fillId="0" borderId="0" xfId="0" applyFont="1" applyBorder="1" applyAlignment="1">
      <alignment horizontal="left" vertical="center"/>
    </xf>
    <xf numFmtId="0" fontId="0" fillId="0" borderId="0" xfId="0" applyBorder="1"/>
    <xf numFmtId="164" fontId="3" fillId="0" borderId="12" xfId="0" applyNumberFormat="1" applyFont="1" applyFill="1" applyBorder="1" applyAlignment="1" applyProtection="1">
      <alignment horizontal="center"/>
    </xf>
    <xf numFmtId="0" fontId="2" fillId="2" borderId="14" xfId="0" applyFont="1" applyFill="1" applyBorder="1" applyAlignment="1">
      <alignment horizontal="left"/>
    </xf>
    <xf numFmtId="10" fontId="3" fillId="0" borderId="0" xfId="0" applyNumberFormat="1" applyFont="1" applyBorder="1" applyAlignment="1" applyProtection="1">
      <alignment horizontal="center"/>
    </xf>
    <xf numFmtId="164" fontId="3" fillId="6" borderId="12" xfId="0" applyNumberFormat="1" applyFont="1" applyFill="1" applyBorder="1" applyAlignment="1" applyProtection="1">
      <alignment horizontal="center"/>
    </xf>
    <xf numFmtId="164" fontId="3" fillId="3" borderId="12" xfId="0" applyNumberFormat="1" applyFont="1" applyFill="1" applyBorder="1" applyAlignment="1" applyProtection="1">
      <alignment horizontal="center"/>
    </xf>
    <xf numFmtId="164" fontId="11" fillId="2" borderId="13" xfId="0" applyNumberFormat="1" applyFont="1" applyFill="1" applyBorder="1" applyAlignment="1">
      <alignment horizontal="center"/>
    </xf>
    <xf numFmtId="164" fontId="0" fillId="0" borderId="0" xfId="0" applyNumberFormat="1" applyBorder="1"/>
    <xf numFmtId="0" fontId="3" fillId="0" borderId="0" xfId="0" applyFont="1" applyBorder="1" applyAlignment="1">
      <alignment horizontal="left" vertical="center" wrapText="1"/>
    </xf>
    <xf numFmtId="164" fontId="3" fillId="7" borderId="16" xfId="0" applyNumberFormat="1" applyFont="1" applyFill="1" applyBorder="1" applyAlignment="1" applyProtection="1">
      <alignment horizontal="center"/>
      <protection locked="0"/>
    </xf>
    <xf numFmtId="165" fontId="3" fillId="0" borderId="16" xfId="0" applyNumberFormat="1" applyFont="1" applyFill="1" applyBorder="1" applyAlignment="1" applyProtection="1">
      <alignment horizontal="center"/>
    </xf>
    <xf numFmtId="164" fontId="3" fillId="7" borderId="18" xfId="0" applyNumberFormat="1" applyFont="1" applyFill="1" applyBorder="1" applyAlignment="1" applyProtection="1">
      <alignment horizontal="center"/>
      <protection locked="0"/>
    </xf>
    <xf numFmtId="165" fontId="3" fillId="0" borderId="18" xfId="0" applyNumberFormat="1" applyFont="1" applyFill="1" applyBorder="1" applyAlignment="1" applyProtection="1">
      <alignment horizontal="center"/>
    </xf>
    <xf numFmtId="164" fontId="3" fillId="7" borderId="20" xfId="0" applyNumberFormat="1" applyFont="1" applyFill="1" applyBorder="1" applyAlignment="1" applyProtection="1">
      <alignment horizontal="center"/>
      <protection locked="0"/>
    </xf>
    <xf numFmtId="165" fontId="3" fillId="0" borderId="20" xfId="0" applyNumberFormat="1" applyFont="1" applyFill="1" applyBorder="1" applyAlignment="1" applyProtection="1">
      <alignment horizontal="center"/>
    </xf>
    <xf numFmtId="0" fontId="4" fillId="0" borderId="15" xfId="0" applyFont="1" applyFill="1" applyBorder="1" applyAlignment="1" applyProtection="1">
      <alignment horizontal="left"/>
    </xf>
    <xf numFmtId="164" fontId="3" fillId="0" borderId="16" xfId="0" applyNumberFormat="1" applyFont="1" applyFill="1" applyBorder="1" applyAlignment="1" applyProtection="1">
      <alignment horizontal="center"/>
    </xf>
    <xf numFmtId="165" fontId="3" fillId="0" borderId="21" xfId="0" applyNumberFormat="1" applyFont="1" applyFill="1" applyBorder="1" applyAlignment="1" applyProtection="1">
      <alignment horizontal="center"/>
    </xf>
    <xf numFmtId="0" fontId="4" fillId="0" borderId="17" xfId="0" applyFont="1" applyFill="1" applyBorder="1" applyAlignment="1" applyProtection="1">
      <alignment horizontal="left"/>
    </xf>
    <xf numFmtId="164" fontId="3" fillId="0" borderId="18" xfId="0" applyNumberFormat="1" applyFont="1" applyFill="1" applyBorder="1" applyAlignment="1" applyProtection="1">
      <alignment horizontal="center"/>
    </xf>
    <xf numFmtId="165" fontId="3" fillId="0" borderId="22" xfId="0" applyNumberFormat="1" applyFont="1" applyFill="1" applyBorder="1" applyAlignment="1" applyProtection="1">
      <alignment horizontal="center"/>
    </xf>
    <xf numFmtId="0" fontId="4" fillId="0" borderId="23" xfId="0" applyFont="1" applyFill="1" applyBorder="1" applyAlignment="1" applyProtection="1">
      <alignment horizontal="left"/>
    </xf>
    <xf numFmtId="164" fontId="3" fillId="0" borderId="24" xfId="0" applyNumberFormat="1" applyFont="1" applyFill="1" applyBorder="1" applyAlignment="1" applyProtection="1">
      <alignment horizontal="center"/>
    </xf>
    <xf numFmtId="1" fontId="9" fillId="0" borderId="23" xfId="0" applyNumberFormat="1" applyFont="1" applyFill="1" applyBorder="1" applyAlignment="1" applyProtection="1">
      <alignment horizontal="center" wrapText="1"/>
    </xf>
    <xf numFmtId="1" fontId="9" fillId="0" borderId="25" xfId="0" applyNumberFormat="1" applyFont="1" applyFill="1" applyBorder="1" applyAlignment="1" applyProtection="1">
      <alignment horizontal="center" wrapText="1"/>
    </xf>
    <xf numFmtId="164" fontId="3" fillId="7" borderId="24" xfId="0" applyNumberFormat="1" applyFont="1" applyFill="1" applyBorder="1" applyAlignment="1" applyProtection="1">
      <alignment horizontal="center"/>
      <protection locked="0"/>
    </xf>
    <xf numFmtId="164" fontId="3" fillId="0" borderId="25" xfId="0" applyNumberFormat="1" applyFont="1" applyFill="1" applyBorder="1" applyAlignment="1" applyProtection="1">
      <alignment horizontal="center"/>
    </xf>
    <xf numFmtId="165" fontId="3" fillId="0" borderId="24" xfId="0" applyNumberFormat="1" applyFont="1" applyFill="1" applyBorder="1" applyAlignment="1" applyProtection="1">
      <alignment horizontal="center"/>
    </xf>
    <xf numFmtId="0" fontId="3" fillId="7" borderId="15" xfId="0" applyFont="1" applyFill="1" applyBorder="1" applyAlignment="1" applyProtection="1">
      <alignment horizontal="left"/>
      <protection locked="0"/>
    </xf>
    <xf numFmtId="0" fontId="3" fillId="7" borderId="17" xfId="0" applyFont="1" applyFill="1" applyBorder="1" applyAlignment="1" applyProtection="1">
      <alignment horizontal="left"/>
      <protection locked="0"/>
    </xf>
    <xf numFmtId="0" fontId="3" fillId="7" borderId="19" xfId="0" applyFont="1" applyFill="1" applyBorder="1" applyAlignment="1" applyProtection="1">
      <alignment horizontal="left"/>
      <protection locked="0"/>
    </xf>
    <xf numFmtId="165" fontId="3" fillId="0" borderId="0" xfId="0" applyNumberFormat="1" applyFont="1" applyAlignment="1">
      <alignment horizontal="left" vertical="center" indent="3"/>
    </xf>
    <xf numFmtId="0" fontId="0" fillId="8" borderId="2" xfId="0" applyFill="1" applyBorder="1" applyProtection="1"/>
    <xf numFmtId="0" fontId="0" fillId="8" borderId="3" xfId="0" applyFill="1" applyBorder="1" applyProtection="1"/>
    <xf numFmtId="0" fontId="0" fillId="8" borderId="4" xfId="0" applyFill="1" applyBorder="1" applyProtection="1"/>
    <xf numFmtId="0" fontId="0" fillId="8" borderId="5" xfId="0" applyFill="1" applyBorder="1" applyProtection="1"/>
    <xf numFmtId="0" fontId="0" fillId="8" borderId="6" xfId="0" applyFill="1" applyBorder="1" applyProtection="1"/>
    <xf numFmtId="0" fontId="0" fillId="8" borderId="7" xfId="0" applyFill="1" applyBorder="1" applyProtection="1"/>
    <xf numFmtId="0" fontId="0" fillId="8" borderId="8" xfId="0" applyFill="1" applyBorder="1" applyProtection="1"/>
    <xf numFmtId="0" fontId="0" fillId="8" borderId="9" xfId="0" applyFill="1" applyBorder="1" applyProtection="1"/>
    <xf numFmtId="1" fontId="9" fillId="3" borderId="48" xfId="0" applyNumberFormat="1" applyFont="1" applyFill="1" applyBorder="1" applyAlignment="1">
      <alignment horizontal="left" wrapText="1"/>
    </xf>
    <xf numFmtId="1" fontId="9" fillId="3" borderId="49" xfId="0" applyNumberFormat="1" applyFont="1" applyFill="1" applyBorder="1" applyAlignment="1">
      <alignment horizontal="center" wrapText="1"/>
    </xf>
    <xf numFmtId="1" fontId="9" fillId="3" borderId="50" xfId="0" applyNumberFormat="1" applyFont="1" applyFill="1" applyBorder="1" applyAlignment="1">
      <alignment horizontal="center" wrapText="1"/>
    </xf>
    <xf numFmtId="0" fontId="0" fillId="0" borderId="51" xfId="0" applyBorder="1"/>
    <xf numFmtId="0" fontId="0" fillId="0" borderId="52" xfId="0" applyBorder="1"/>
    <xf numFmtId="0" fontId="10" fillId="6" borderId="53" xfId="0" applyFont="1" applyFill="1" applyBorder="1" applyAlignment="1">
      <alignment horizontal="left"/>
    </xf>
    <xf numFmtId="165" fontId="3" fillId="6" borderId="54" xfId="0" applyNumberFormat="1" applyFont="1" applyFill="1" applyBorder="1" applyAlignment="1" applyProtection="1">
      <alignment horizontal="center"/>
    </xf>
    <xf numFmtId="0" fontId="10" fillId="0" borderId="53" xfId="0" applyFont="1" applyFill="1" applyBorder="1" applyAlignment="1">
      <alignment horizontal="left"/>
    </xf>
    <xf numFmtId="165" fontId="3" fillId="0" borderId="54" xfId="0" applyNumberFormat="1" applyFont="1" applyFill="1" applyBorder="1" applyAlignment="1" applyProtection="1">
      <alignment horizontal="center"/>
    </xf>
    <xf numFmtId="0" fontId="10" fillId="3" borderId="53" xfId="0" applyFont="1" applyFill="1" applyBorder="1" applyAlignment="1">
      <alignment horizontal="left"/>
    </xf>
    <xf numFmtId="165" fontId="3" fillId="3" borderId="54" xfId="0" applyNumberFormat="1" applyFont="1" applyFill="1" applyBorder="1" applyAlignment="1" applyProtection="1">
      <alignment horizontal="center"/>
    </xf>
    <xf numFmtId="0" fontId="0" fillId="8" borderId="52" xfId="0" applyFill="1" applyBorder="1"/>
    <xf numFmtId="0" fontId="9" fillId="3" borderId="53" xfId="0" applyFont="1" applyFill="1" applyBorder="1" applyAlignment="1">
      <alignment horizontal="left"/>
    </xf>
    <xf numFmtId="0" fontId="3" fillId="9" borderId="0" xfId="0" applyFont="1" applyFill="1"/>
    <xf numFmtId="0" fontId="3" fillId="9" borderId="0" xfId="0" applyFont="1" applyFill="1" applyAlignment="1">
      <alignment horizontal="left"/>
    </xf>
    <xf numFmtId="0" fontId="13" fillId="11" borderId="69" xfId="0" applyFont="1" applyFill="1" applyBorder="1"/>
    <xf numFmtId="0" fontId="14" fillId="11" borderId="70" xfId="0" applyFont="1" applyFill="1" applyBorder="1"/>
    <xf numFmtId="0" fontId="13" fillId="11" borderId="71" xfId="0" applyFont="1" applyFill="1" applyBorder="1"/>
    <xf numFmtId="0" fontId="14" fillId="11" borderId="72" xfId="0" applyFont="1" applyFill="1" applyBorder="1"/>
    <xf numFmtId="165" fontId="3" fillId="7" borderId="18" xfId="0" applyNumberFormat="1" applyFont="1" applyFill="1" applyBorder="1" applyAlignment="1" applyProtection="1">
      <alignment horizontal="left"/>
      <protection locked="0"/>
    </xf>
    <xf numFmtId="165" fontId="3" fillId="7" borderId="22" xfId="0" applyNumberFormat="1" applyFont="1" applyFill="1" applyBorder="1" applyAlignment="1" applyProtection="1">
      <alignment horizontal="left"/>
      <protection locked="0"/>
    </xf>
    <xf numFmtId="0" fontId="2" fillId="2" borderId="0" xfId="0" applyFont="1" applyFill="1" applyAlignment="1">
      <alignment horizontal="center"/>
    </xf>
    <xf numFmtId="0" fontId="3" fillId="0" borderId="38"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39" xfId="0" applyFont="1" applyBorder="1" applyAlignment="1">
      <alignment horizontal="center" vertical="center" wrapText="1"/>
    </xf>
    <xf numFmtId="0" fontId="3" fillId="0" borderId="27" xfId="0" applyFont="1" applyBorder="1" applyAlignment="1">
      <alignment horizontal="center" vertical="center" wrapText="1"/>
    </xf>
    <xf numFmtId="0" fontId="3" fillId="0" borderId="61" xfId="0" applyFont="1" applyBorder="1" applyAlignment="1">
      <alignment horizontal="justify" vertical="top" wrapText="1"/>
    </xf>
    <xf numFmtId="0" fontId="3" fillId="0" borderId="62" xfId="0" applyFont="1" applyBorder="1" applyAlignment="1">
      <alignment horizontal="justify" vertical="top" wrapText="1"/>
    </xf>
    <xf numFmtId="0" fontId="3" fillId="0" borderId="63" xfId="0" applyFont="1" applyBorder="1" applyAlignment="1">
      <alignment horizontal="justify" vertical="top" wrapText="1"/>
    </xf>
    <xf numFmtId="0" fontId="3" fillId="0" borderId="64" xfId="0" applyFont="1" applyBorder="1" applyAlignment="1">
      <alignment horizontal="justify" vertical="top" wrapText="1"/>
    </xf>
    <xf numFmtId="0" fontId="3" fillId="0" borderId="0" xfId="0" applyFont="1" applyBorder="1" applyAlignment="1">
      <alignment horizontal="justify" vertical="top" wrapText="1"/>
    </xf>
    <xf numFmtId="0" fontId="3" fillId="0" borderId="65" xfId="0" applyFont="1" applyBorder="1" applyAlignment="1">
      <alignment horizontal="justify" vertical="top" wrapText="1"/>
    </xf>
    <xf numFmtId="0" fontId="3" fillId="0" borderId="66" xfId="0" applyFont="1" applyBorder="1" applyAlignment="1">
      <alignment horizontal="justify" vertical="top" wrapText="1"/>
    </xf>
    <xf numFmtId="0" fontId="3" fillId="0" borderId="67" xfId="0" applyFont="1" applyBorder="1" applyAlignment="1">
      <alignment horizontal="justify" vertical="top" wrapText="1"/>
    </xf>
    <xf numFmtId="0" fontId="3" fillId="0" borderId="68" xfId="0" applyFont="1" applyBorder="1" applyAlignment="1">
      <alignment horizontal="justify" vertical="top" wrapText="1"/>
    </xf>
    <xf numFmtId="0" fontId="13" fillId="10" borderId="58" xfId="0" applyFont="1" applyFill="1" applyBorder="1" applyAlignment="1">
      <alignment horizontal="center"/>
    </xf>
    <xf numFmtId="0" fontId="13" fillId="10" borderId="59" xfId="0" applyFont="1" applyFill="1" applyBorder="1" applyAlignment="1">
      <alignment horizontal="center"/>
    </xf>
    <xf numFmtId="0" fontId="13" fillId="10" borderId="60" xfId="0" applyFont="1" applyFill="1" applyBorder="1" applyAlignment="1">
      <alignment horizontal="center"/>
    </xf>
    <xf numFmtId="0" fontId="4" fillId="7" borderId="32" xfId="0" applyFont="1" applyFill="1" applyBorder="1" applyAlignment="1" applyProtection="1">
      <alignment horizontal="center"/>
      <protection locked="0"/>
    </xf>
    <xf numFmtId="0" fontId="4" fillId="7" borderId="33" xfId="0" applyFont="1" applyFill="1" applyBorder="1" applyAlignment="1" applyProtection="1">
      <alignment horizontal="center"/>
      <protection locked="0"/>
    </xf>
    <xf numFmtId="0" fontId="4" fillId="7" borderId="34" xfId="0" applyFont="1" applyFill="1" applyBorder="1" applyAlignment="1" applyProtection="1">
      <alignment horizontal="center"/>
      <protection locked="0"/>
    </xf>
    <xf numFmtId="0" fontId="3" fillId="0" borderId="40" xfId="0" applyFont="1" applyBorder="1" applyAlignment="1">
      <alignment horizontal="left" vertical="center" wrapText="1"/>
    </xf>
    <xf numFmtId="0" fontId="3" fillId="0" borderId="41" xfId="0" applyFont="1" applyBorder="1" applyAlignment="1">
      <alignment horizontal="left" vertical="center" wrapText="1"/>
    </xf>
    <xf numFmtId="0" fontId="3" fillId="0" borderId="42" xfId="0" applyFont="1" applyBorder="1" applyAlignment="1">
      <alignment horizontal="left" vertical="center" wrapText="1"/>
    </xf>
    <xf numFmtId="1" fontId="9" fillId="0" borderId="25" xfId="0" applyNumberFormat="1" applyFont="1" applyFill="1" applyBorder="1" applyAlignment="1" applyProtection="1">
      <alignment horizontal="center" wrapText="1"/>
    </xf>
    <xf numFmtId="1" fontId="9" fillId="0" borderId="24" xfId="0" applyNumberFormat="1" applyFont="1" applyFill="1" applyBorder="1" applyAlignment="1" applyProtection="1">
      <alignment horizontal="center" wrapText="1"/>
    </xf>
    <xf numFmtId="165" fontId="3" fillId="7" borderId="16" xfId="0" applyNumberFormat="1" applyFont="1" applyFill="1" applyBorder="1" applyAlignment="1" applyProtection="1">
      <alignment horizontal="left"/>
      <protection locked="0"/>
    </xf>
    <xf numFmtId="165" fontId="3" fillId="7" borderId="21" xfId="0" applyNumberFormat="1" applyFont="1" applyFill="1" applyBorder="1" applyAlignment="1" applyProtection="1">
      <alignment horizontal="left"/>
      <protection locked="0"/>
    </xf>
    <xf numFmtId="165" fontId="3" fillId="7" borderId="20" xfId="0" applyNumberFormat="1" applyFont="1" applyFill="1" applyBorder="1" applyAlignment="1" applyProtection="1">
      <alignment horizontal="left"/>
      <protection locked="0"/>
    </xf>
    <xf numFmtId="165" fontId="3" fillId="7" borderId="28" xfId="0" applyNumberFormat="1" applyFont="1" applyFill="1" applyBorder="1" applyAlignment="1" applyProtection="1">
      <alignment horizontal="left"/>
      <protection locked="0"/>
    </xf>
    <xf numFmtId="0" fontId="3" fillId="0" borderId="37" xfId="0" applyFont="1" applyBorder="1" applyAlignment="1">
      <alignment horizontal="center" vertical="center" wrapText="1"/>
    </xf>
    <xf numFmtId="0" fontId="3" fillId="0" borderId="35" xfId="0" applyFont="1" applyBorder="1" applyAlignment="1">
      <alignment horizontal="center" vertical="center" wrapText="1"/>
    </xf>
    <xf numFmtId="0" fontId="2" fillId="2" borderId="30" xfId="0" applyFont="1" applyFill="1" applyBorder="1" applyAlignment="1">
      <alignment horizontal="center"/>
    </xf>
    <xf numFmtId="0" fontId="2" fillId="2" borderId="31" xfId="0" applyFont="1" applyFill="1" applyBorder="1" applyAlignment="1">
      <alignment horizontal="center"/>
    </xf>
    <xf numFmtId="0" fontId="2" fillId="2" borderId="29" xfId="0" applyFont="1" applyFill="1" applyBorder="1" applyAlignment="1">
      <alignment horizontal="center" wrapText="1"/>
    </xf>
    <xf numFmtId="0" fontId="2" fillId="2" borderId="0" xfId="0" applyFont="1" applyFill="1" applyBorder="1" applyAlignment="1">
      <alignment horizontal="center" wrapText="1"/>
    </xf>
    <xf numFmtId="0" fontId="3" fillId="4" borderId="2" xfId="0" applyFont="1" applyFill="1" applyBorder="1" applyAlignment="1">
      <alignment horizontal="left" vertical="top" wrapText="1"/>
    </xf>
    <xf numFmtId="0" fontId="3" fillId="4" borderId="3" xfId="0" applyFont="1" applyFill="1" applyBorder="1" applyAlignment="1">
      <alignment horizontal="left" vertical="top" wrapText="1"/>
    </xf>
    <xf numFmtId="0" fontId="3" fillId="4" borderId="4" xfId="0" applyFont="1" applyFill="1" applyBorder="1" applyAlignment="1">
      <alignment horizontal="left" vertical="top" wrapText="1"/>
    </xf>
    <xf numFmtId="0" fontId="3" fillId="4" borderId="5" xfId="0" applyFont="1" applyFill="1" applyBorder="1" applyAlignment="1">
      <alignment horizontal="left" vertical="top" wrapText="1"/>
    </xf>
    <xf numFmtId="0" fontId="3" fillId="4" borderId="0" xfId="0" applyFont="1" applyFill="1" applyBorder="1" applyAlignment="1">
      <alignment horizontal="left" vertical="top" wrapText="1"/>
    </xf>
    <xf numFmtId="0" fontId="3" fillId="4" borderId="6" xfId="0" applyFont="1" applyFill="1" applyBorder="1" applyAlignment="1">
      <alignment horizontal="left" vertical="top" wrapText="1"/>
    </xf>
    <xf numFmtId="0" fontId="3" fillId="4" borderId="7" xfId="0" applyFont="1" applyFill="1" applyBorder="1" applyAlignment="1">
      <alignment horizontal="left" vertical="top" wrapText="1"/>
    </xf>
    <xf numFmtId="0" fontId="3" fillId="4" borderId="8" xfId="0" applyFont="1" applyFill="1" applyBorder="1" applyAlignment="1">
      <alignment horizontal="left" vertical="top" wrapText="1"/>
    </xf>
    <xf numFmtId="0" fontId="3" fillId="4" borderId="9" xfId="0" applyFont="1" applyFill="1" applyBorder="1" applyAlignment="1">
      <alignment horizontal="left" vertical="top" wrapText="1"/>
    </xf>
    <xf numFmtId="0" fontId="12" fillId="9" borderId="43" xfId="0" applyFont="1" applyFill="1" applyBorder="1" applyAlignment="1">
      <alignment horizontal="center"/>
    </xf>
    <xf numFmtId="0" fontId="12" fillId="9" borderId="44" xfId="0" applyFont="1" applyFill="1" applyBorder="1" applyAlignment="1">
      <alignment horizontal="center"/>
    </xf>
    <xf numFmtId="0" fontId="12" fillId="9" borderId="45" xfId="0" applyFont="1" applyFill="1" applyBorder="1" applyAlignment="1">
      <alignment horizontal="center"/>
    </xf>
    <xf numFmtId="0" fontId="13" fillId="11" borderId="46" xfId="0" applyFont="1" applyFill="1" applyBorder="1" applyAlignment="1">
      <alignment horizontal="center"/>
    </xf>
    <xf numFmtId="0" fontId="13" fillId="11" borderId="36" xfId="0" applyFont="1" applyFill="1" applyBorder="1" applyAlignment="1">
      <alignment horizontal="center"/>
    </xf>
    <xf numFmtId="0" fontId="13" fillId="11" borderId="47" xfId="0" applyFont="1" applyFill="1" applyBorder="1" applyAlignment="1">
      <alignment horizontal="center"/>
    </xf>
    <xf numFmtId="0" fontId="7" fillId="0" borderId="55" xfId="1" applyFont="1" applyBorder="1" applyAlignment="1" applyProtection="1">
      <alignment horizontal="center"/>
    </xf>
    <xf numFmtId="0" fontId="7" fillId="0" borderId="56" xfId="1" applyFont="1" applyBorder="1" applyAlignment="1" applyProtection="1">
      <alignment horizontal="center"/>
    </xf>
    <xf numFmtId="0" fontId="7" fillId="0" borderId="57" xfId="1" applyFont="1" applyBorder="1" applyAlignment="1" applyProtection="1">
      <alignment horizontal="center"/>
    </xf>
  </cellXfs>
  <cellStyles count="2">
    <cellStyle name="Hyperlink" xfId="1" builtinId="8"/>
    <cellStyle name="Normal" xfId="0" builtinId="0"/>
  </cellStyles>
  <dxfs count="1">
    <dxf>
      <font>
        <b/>
        <i val="0"/>
        <condense val="0"/>
        <extend val="0"/>
        <color auto="1"/>
      </font>
      <fill>
        <patternFill>
          <bgColor indexed="53"/>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BFABA1"/>
      <rgbColor rgb="0000FF00"/>
      <rgbColor rgb="00E8F5C6"/>
      <rgbColor rgb="00FFFF00"/>
      <rgbColor rgb="00E9E3C6"/>
      <rgbColor rgb="0000FFFF"/>
      <rgbColor rgb="00C9BD9D"/>
      <rgbColor rgb="00C4CFC5"/>
      <rgbColor rgb="00C0C0C0"/>
      <rgbColor rgb="00E8F5E9"/>
      <rgbColor rgb="00A3B1C9"/>
      <rgbColor rgb="00A0A8A1"/>
      <rgbColor rgb="00C0C0C0"/>
      <rgbColor rgb="00808080"/>
      <rgbColor rgb="009999FF"/>
      <rgbColor rgb="00993366"/>
      <rgbColor rgb="00FFFFCC"/>
      <rgbColor rgb="00CCFFFF"/>
      <rgbColor rgb="00660066"/>
      <rgbColor rgb="00FF8080"/>
      <rgbColor rgb="000066CC"/>
      <rgbColor rgb="00CCCCFF"/>
      <rgbColor rgb="00FC2704"/>
      <rgbColor rgb="00FF00FF"/>
      <rgbColor rgb="00FFFF00"/>
      <rgbColor rgb="0000FFFF"/>
      <rgbColor rgb="00800080"/>
      <rgbColor rgb="00800000"/>
      <rgbColor rgb="00008080"/>
      <rgbColor rgb="000000FF"/>
      <rgbColor rgb="0000CCFF"/>
      <rgbColor rgb="00CCFFFF"/>
      <rgbColor rgb="00CCFFCC"/>
      <rgbColor rgb="00FFFF99"/>
      <rgbColor rgb="0099CCFF"/>
      <rgbColor rgb="00C2BDA5"/>
      <rgbColor rgb="00CC99FF"/>
      <rgbColor rgb="00FFCC99"/>
      <rgbColor rgb="00FFB8B8"/>
      <rgbColor rgb="0033CCCC"/>
      <rgbColor rgb="0099CC00"/>
      <rgbColor rgb="00FFCC00"/>
      <rgbColor rgb="00FF9900"/>
      <rgbColor rgb="00FF6600"/>
      <rgbColor rgb="00FFCFB8"/>
      <rgbColor rgb="00969696"/>
      <rgbColor rgb="00B2B2B2"/>
      <rgbColor rgb="00A9B39D"/>
      <rgbColor rgb="00969696"/>
      <rgbColor rgb="00808080"/>
      <rgbColor rgb="00777777"/>
      <rgbColor rgb="00C9C2A3"/>
      <rgbColor rgb="00DDDDDD"/>
      <rgbColor rgb="00EAEAEA"/>
    </indexedColors>
  </colors>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hyperlink" Target="#Output!A1"/><Relationship Id="rId1" Type="http://schemas.openxmlformats.org/officeDocument/2006/relationships/hyperlink" Target="#Output!A1"/></Relationships>
</file>

<file path=xl/drawings/_rels/drawing2.xml.rels><?xml version="1.0" encoding="UTF-8" standalone="yes"?>
<Relationships xmlns="http://schemas.openxmlformats.org/package/2006/relationships"><Relationship Id="rId3" Type="http://schemas.openxmlformats.org/officeDocument/2006/relationships/hyperlink" Target="#Input!A1"/><Relationship Id="rId2" Type="http://schemas.openxmlformats.org/officeDocument/2006/relationships/hyperlink" Target="#Input!A1"/><Relationship Id="rId1" Type="http://schemas.openxmlformats.org/officeDocument/2006/relationships/hyperlink" Target="#Input!A1"/><Relationship Id="rId6" Type="http://schemas.openxmlformats.org/officeDocument/2006/relationships/hyperlink" Target="#Input!A1"/><Relationship Id="rId5" Type="http://schemas.openxmlformats.org/officeDocument/2006/relationships/hyperlink" Target="#Input!A1"/><Relationship Id="rId4" Type="http://schemas.openxmlformats.org/officeDocument/2006/relationships/hyperlink" Target="#Input!A1"/></Relationships>
</file>

<file path=xl/drawings/drawing1.xml><?xml version="1.0" encoding="utf-8"?>
<xdr:wsDr xmlns:xdr="http://schemas.openxmlformats.org/drawingml/2006/spreadsheetDrawing" xmlns:a="http://schemas.openxmlformats.org/drawingml/2006/main">
  <xdr:twoCellAnchor>
    <xdr:from>
      <xdr:col>4</xdr:col>
      <xdr:colOff>276225</xdr:colOff>
      <xdr:row>22</xdr:row>
      <xdr:rowOff>19050</xdr:rowOff>
    </xdr:from>
    <xdr:to>
      <xdr:col>6</xdr:col>
      <xdr:colOff>733425</xdr:colOff>
      <xdr:row>22</xdr:row>
      <xdr:rowOff>19050</xdr:rowOff>
    </xdr:to>
    <xdr:sp macro="" textlink="">
      <xdr:nvSpPr>
        <xdr:cNvPr id="1035" name="Line 11"/>
        <xdr:cNvSpPr>
          <a:spLocks noChangeShapeType="1"/>
        </xdr:cNvSpPr>
      </xdr:nvSpPr>
      <xdr:spPr bwMode="auto">
        <a:xfrm>
          <a:off x="3533775" y="2847975"/>
          <a:ext cx="4105275" cy="0"/>
        </a:xfrm>
        <a:prstGeom prst="line">
          <a:avLst/>
        </a:prstGeom>
        <a:noFill/>
        <a:ln w="25400">
          <a:solidFill>
            <a:srgbClr val="000000"/>
          </a:solidFill>
          <a:round/>
          <a:headEnd/>
          <a:tailEnd type="triangle" w="med" len="med"/>
        </a:ln>
      </xdr:spPr>
    </xdr:sp>
    <xdr:clientData/>
  </xdr:twoCellAnchor>
  <xdr:twoCellAnchor>
    <xdr:from>
      <xdr:col>4</xdr:col>
      <xdr:colOff>1752600</xdr:colOff>
      <xdr:row>62</xdr:row>
      <xdr:rowOff>9525</xdr:rowOff>
    </xdr:from>
    <xdr:to>
      <xdr:col>5</xdr:col>
      <xdr:colOff>133350</xdr:colOff>
      <xdr:row>64</xdr:row>
      <xdr:rowOff>104775</xdr:rowOff>
    </xdr:to>
    <xdr:grpSp>
      <xdr:nvGrpSpPr>
        <xdr:cNvPr id="1137" name="Group 113">
          <a:hlinkClick xmlns:r="http://schemas.openxmlformats.org/officeDocument/2006/relationships" r:id="rId1"/>
        </xdr:cNvPr>
        <xdr:cNvGrpSpPr>
          <a:grpSpLocks/>
        </xdr:cNvGrpSpPr>
      </xdr:nvGrpSpPr>
      <xdr:grpSpPr bwMode="auto">
        <a:xfrm>
          <a:off x="5362575" y="9458325"/>
          <a:ext cx="1143000" cy="419100"/>
          <a:chOff x="61" y="729"/>
          <a:chExt cx="120" cy="50"/>
        </a:xfrm>
        <a:effectLst>
          <a:outerShdw blurRad="50800" dist="38100" dir="2700000" algn="tl" rotWithShape="0">
            <a:prstClr val="black">
              <a:alpha val="40000"/>
            </a:prstClr>
          </a:outerShdw>
        </a:effectLst>
      </xdr:grpSpPr>
      <xdr:sp macro="" textlink="">
        <xdr:nvSpPr>
          <xdr:cNvPr id="1138" name="AutoShape 114">
            <a:hlinkClick xmlns:r="http://schemas.openxmlformats.org/officeDocument/2006/relationships" r:id="rId2"/>
          </xdr:cNvPr>
          <xdr:cNvSpPr>
            <a:spLocks noChangeArrowheads="1"/>
          </xdr:cNvSpPr>
        </xdr:nvSpPr>
        <xdr:spPr bwMode="auto">
          <a:xfrm>
            <a:off x="61" y="729"/>
            <a:ext cx="120" cy="50"/>
          </a:xfrm>
          <a:prstGeom prst="roundRect">
            <a:avLst>
              <a:gd name="adj" fmla="val 16667"/>
            </a:avLst>
          </a:prstGeom>
          <a:solidFill>
            <a:srgbClr val="FFFFFF"/>
          </a:solidFill>
          <a:ln w="9525">
            <a:solidFill>
              <a:srgbClr val="C0C0C0"/>
            </a:solidFill>
            <a:round/>
            <a:headEnd/>
            <a:tailEnd/>
          </a:ln>
        </xdr:spPr>
        <xdr:txBody>
          <a:bodyPr vertOverflow="clip" wrap="square" lIns="27432" tIns="22860" rIns="0" bIns="22860" anchor="ctr" upright="1"/>
          <a:lstStyle/>
          <a:p>
            <a:pPr algn="l" rtl="0">
              <a:defRPr sz="1000"/>
            </a:pPr>
            <a:r>
              <a:rPr lang="en-US" sz="1000" b="0" i="0" u="none" strike="noStrike" baseline="0">
                <a:solidFill>
                  <a:srgbClr val="000000"/>
                </a:solidFill>
                <a:latin typeface="Times New Roman"/>
                <a:cs typeface="Times New Roman"/>
              </a:rPr>
              <a:t>                </a:t>
            </a:r>
            <a:r>
              <a:rPr lang="en-US" sz="1000" b="1" i="0" u="none" strike="noStrike" baseline="0">
                <a:solidFill>
                  <a:srgbClr val="000000"/>
                </a:solidFill>
                <a:latin typeface="Times New Roman"/>
                <a:cs typeface="Times New Roman"/>
              </a:rPr>
              <a:t>OUTPUT</a:t>
            </a:r>
          </a:p>
        </xdr:txBody>
      </xdr:sp>
      <xdr:sp macro="" textlink="">
        <xdr:nvSpPr>
          <xdr:cNvPr id="1139" name="Oval 115"/>
          <xdr:cNvSpPr>
            <a:spLocks noChangeArrowheads="1"/>
          </xdr:cNvSpPr>
        </xdr:nvSpPr>
        <xdr:spPr bwMode="auto">
          <a:xfrm>
            <a:off x="68" y="734"/>
            <a:ext cx="43" cy="41"/>
          </a:xfrm>
          <a:prstGeom prst="ellipse">
            <a:avLst/>
          </a:prstGeom>
          <a:solidFill>
            <a:srgbClr val="99CC00"/>
          </a:solidFill>
          <a:ln w="9525">
            <a:solidFill>
              <a:srgbClr val="969696"/>
            </a:solidFill>
            <a:round/>
            <a:headEnd/>
            <a:tailEnd/>
          </a:ln>
        </xdr:spPr>
      </xdr:sp>
      <xdr:sp macro="" textlink="">
        <xdr:nvSpPr>
          <xdr:cNvPr id="1140" name="AutoShape 116"/>
          <xdr:cNvSpPr>
            <a:spLocks noChangeArrowheads="1"/>
          </xdr:cNvSpPr>
        </xdr:nvSpPr>
        <xdr:spPr bwMode="auto">
          <a:xfrm>
            <a:off x="74" y="747"/>
            <a:ext cx="32" cy="16"/>
          </a:xfrm>
          <a:prstGeom prst="rightArrow">
            <a:avLst>
              <a:gd name="adj1" fmla="val 50000"/>
              <a:gd name="adj2" fmla="val 50000"/>
            </a:avLst>
          </a:prstGeom>
          <a:solidFill>
            <a:srgbClr val="FFFFFF"/>
          </a:solidFill>
          <a:ln w="9525">
            <a:solidFill>
              <a:srgbClr val="000000"/>
            </a:solidFill>
            <a:miter lim="800000"/>
            <a:headEnd/>
            <a:tailEnd/>
          </a:ln>
        </xdr:spPr>
      </xdr:sp>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228600</xdr:colOff>
      <xdr:row>3</xdr:row>
      <xdr:rowOff>19050</xdr:rowOff>
    </xdr:from>
    <xdr:to>
      <xdr:col>0</xdr:col>
      <xdr:colOff>1323975</xdr:colOff>
      <xdr:row>6</xdr:row>
      <xdr:rowOff>9525</xdr:rowOff>
    </xdr:to>
    <xdr:grpSp>
      <xdr:nvGrpSpPr>
        <xdr:cNvPr id="10" name="Group 9"/>
        <xdr:cNvGrpSpPr/>
      </xdr:nvGrpSpPr>
      <xdr:grpSpPr>
        <a:xfrm>
          <a:off x="228600" y="485775"/>
          <a:ext cx="1095375" cy="476250"/>
          <a:chOff x="228600" y="485775"/>
          <a:chExt cx="1095375" cy="476250"/>
        </a:xfrm>
        <a:effectLst>
          <a:outerShdw blurRad="50800" dist="38100" dir="2700000" algn="tl" rotWithShape="0">
            <a:prstClr val="black">
              <a:alpha val="40000"/>
            </a:prstClr>
          </a:outerShdw>
        </a:effectLst>
      </xdr:grpSpPr>
      <xdr:sp macro="" textlink="">
        <xdr:nvSpPr>
          <xdr:cNvPr id="2057" name="AutoShape 9">
            <a:hlinkClick xmlns:r="http://schemas.openxmlformats.org/officeDocument/2006/relationships" r:id="rId1"/>
          </xdr:cNvPr>
          <xdr:cNvSpPr>
            <a:spLocks noChangeArrowheads="1"/>
          </xdr:cNvSpPr>
        </xdr:nvSpPr>
        <xdr:spPr bwMode="auto">
          <a:xfrm>
            <a:off x="228600" y="485775"/>
            <a:ext cx="1095375" cy="476250"/>
          </a:xfrm>
          <a:prstGeom prst="roundRect">
            <a:avLst>
              <a:gd name="adj" fmla="val 16667"/>
            </a:avLst>
          </a:prstGeom>
          <a:solidFill>
            <a:srgbClr val="FFFFFF"/>
          </a:solidFill>
          <a:ln w="9525">
            <a:solidFill>
              <a:srgbClr val="C0C0C0"/>
            </a:solidFill>
            <a:round/>
            <a:headEnd/>
            <a:tailEnd/>
          </a:ln>
        </xdr:spPr>
        <xdr:txBody>
          <a:bodyPr vertOverflow="clip" wrap="square" lIns="27432" tIns="22860" rIns="0" bIns="22860" anchor="ctr" upright="1"/>
          <a:lstStyle/>
          <a:p>
            <a:pPr algn="l" rtl="0">
              <a:defRPr sz="1000"/>
            </a:pPr>
            <a:r>
              <a:rPr lang="en-US" sz="1000" b="0" i="0" u="none" strike="noStrike" baseline="0">
                <a:solidFill>
                  <a:srgbClr val="000000"/>
                </a:solidFill>
                <a:latin typeface="Times New Roman"/>
                <a:cs typeface="Times New Roman"/>
              </a:rPr>
              <a:t>                 </a:t>
            </a:r>
            <a:r>
              <a:rPr lang="en-US" sz="1000" b="1" i="0" u="none" strike="noStrike" baseline="0">
                <a:solidFill>
                  <a:srgbClr val="000000"/>
                </a:solidFill>
                <a:latin typeface="Times New Roman"/>
                <a:cs typeface="Times New Roman"/>
              </a:rPr>
              <a:t>INPUT</a:t>
            </a:r>
          </a:p>
        </xdr:txBody>
      </xdr:sp>
      <xdr:sp macro="" textlink="">
        <xdr:nvSpPr>
          <xdr:cNvPr id="2058" name="Oval 10">
            <a:hlinkClick xmlns:r="http://schemas.openxmlformats.org/officeDocument/2006/relationships" r:id="rId2"/>
          </xdr:cNvPr>
          <xdr:cNvSpPr>
            <a:spLocks noChangeArrowheads="1"/>
          </xdr:cNvSpPr>
        </xdr:nvSpPr>
        <xdr:spPr bwMode="auto">
          <a:xfrm>
            <a:off x="292497" y="533400"/>
            <a:ext cx="392509" cy="390525"/>
          </a:xfrm>
          <a:prstGeom prst="ellipse">
            <a:avLst/>
          </a:prstGeom>
          <a:solidFill>
            <a:srgbClr val="FF9900"/>
          </a:solidFill>
          <a:ln w="9525">
            <a:solidFill>
              <a:srgbClr val="969696"/>
            </a:solidFill>
            <a:round/>
            <a:headEnd/>
            <a:tailEnd/>
          </a:ln>
        </xdr:spPr>
      </xdr:sp>
      <xdr:sp macro="" textlink="">
        <xdr:nvSpPr>
          <xdr:cNvPr id="2059" name="AutoShape 11">
            <a:hlinkClick xmlns:r="http://schemas.openxmlformats.org/officeDocument/2006/relationships" r:id="rId3"/>
          </xdr:cNvPr>
          <xdr:cNvSpPr>
            <a:spLocks noChangeArrowheads="1"/>
          </xdr:cNvSpPr>
        </xdr:nvSpPr>
        <xdr:spPr bwMode="auto">
          <a:xfrm flipH="1">
            <a:off x="347266" y="657225"/>
            <a:ext cx="292100" cy="152400"/>
          </a:xfrm>
          <a:prstGeom prst="rightArrow">
            <a:avLst>
              <a:gd name="adj1" fmla="val 50000"/>
              <a:gd name="adj2" fmla="val 50000"/>
            </a:avLst>
          </a:prstGeom>
          <a:solidFill>
            <a:srgbClr val="FFFFFF"/>
          </a:solidFill>
          <a:ln w="9525">
            <a:solidFill>
              <a:srgbClr val="000000"/>
            </a:solidFill>
            <a:miter lim="800000"/>
            <a:headEnd/>
            <a:tailEnd/>
          </a:ln>
        </xdr:spPr>
      </xdr:sp>
    </xdr:grpSp>
    <xdr:clientData/>
  </xdr:twoCellAnchor>
  <xdr:twoCellAnchor>
    <xdr:from>
      <xdr:col>0</xdr:col>
      <xdr:colOff>228600</xdr:colOff>
      <xdr:row>45</xdr:row>
      <xdr:rowOff>38100</xdr:rowOff>
    </xdr:from>
    <xdr:to>
      <xdr:col>0</xdr:col>
      <xdr:colOff>1323975</xdr:colOff>
      <xdr:row>48</xdr:row>
      <xdr:rowOff>19050</xdr:rowOff>
    </xdr:to>
    <xdr:grpSp>
      <xdr:nvGrpSpPr>
        <xdr:cNvPr id="11" name="Group 10"/>
        <xdr:cNvGrpSpPr/>
      </xdr:nvGrpSpPr>
      <xdr:grpSpPr>
        <a:xfrm>
          <a:off x="228600" y="6934200"/>
          <a:ext cx="1095375" cy="476250"/>
          <a:chOff x="228600" y="7115175"/>
          <a:chExt cx="1095375" cy="476250"/>
        </a:xfrm>
        <a:effectLst>
          <a:outerShdw blurRad="50800" dist="38100" dir="2700000" algn="tl" rotWithShape="0">
            <a:prstClr val="black">
              <a:alpha val="40000"/>
            </a:prstClr>
          </a:outerShdw>
        </a:effectLst>
      </xdr:grpSpPr>
      <xdr:sp macro="" textlink="">
        <xdr:nvSpPr>
          <xdr:cNvPr id="2073" name="AutoShape 25">
            <a:hlinkClick xmlns:r="http://schemas.openxmlformats.org/officeDocument/2006/relationships" r:id="rId4"/>
          </xdr:cNvPr>
          <xdr:cNvSpPr>
            <a:spLocks noChangeArrowheads="1"/>
          </xdr:cNvSpPr>
        </xdr:nvSpPr>
        <xdr:spPr bwMode="auto">
          <a:xfrm>
            <a:off x="228600" y="7115175"/>
            <a:ext cx="1095375" cy="476250"/>
          </a:xfrm>
          <a:prstGeom prst="roundRect">
            <a:avLst>
              <a:gd name="adj" fmla="val 16667"/>
            </a:avLst>
          </a:prstGeom>
          <a:solidFill>
            <a:srgbClr val="FFFFFF"/>
          </a:solidFill>
          <a:ln w="9525">
            <a:solidFill>
              <a:srgbClr val="C0C0C0"/>
            </a:solidFill>
            <a:round/>
            <a:headEnd/>
            <a:tailEnd/>
          </a:ln>
        </xdr:spPr>
        <xdr:txBody>
          <a:bodyPr vertOverflow="clip" wrap="square" lIns="27432" tIns="22860" rIns="0" bIns="22860" anchor="ctr" upright="1"/>
          <a:lstStyle/>
          <a:p>
            <a:pPr algn="l" rtl="0">
              <a:defRPr sz="1000"/>
            </a:pPr>
            <a:r>
              <a:rPr lang="en-US" sz="1000" b="0" i="0" u="none" strike="noStrike" baseline="0">
                <a:solidFill>
                  <a:srgbClr val="000000"/>
                </a:solidFill>
                <a:latin typeface="Times New Roman"/>
                <a:cs typeface="Times New Roman"/>
              </a:rPr>
              <a:t>                 </a:t>
            </a:r>
            <a:r>
              <a:rPr lang="en-US" sz="1000" b="1" i="0" u="none" strike="noStrike" baseline="0">
                <a:solidFill>
                  <a:srgbClr val="000000"/>
                </a:solidFill>
                <a:latin typeface="Times New Roman"/>
                <a:cs typeface="Times New Roman"/>
              </a:rPr>
              <a:t>INPUT</a:t>
            </a:r>
          </a:p>
        </xdr:txBody>
      </xdr:sp>
      <xdr:sp macro="" textlink="">
        <xdr:nvSpPr>
          <xdr:cNvPr id="2074" name="Oval 26">
            <a:hlinkClick xmlns:r="http://schemas.openxmlformats.org/officeDocument/2006/relationships" r:id="rId5"/>
          </xdr:cNvPr>
          <xdr:cNvSpPr>
            <a:spLocks noChangeArrowheads="1"/>
          </xdr:cNvSpPr>
        </xdr:nvSpPr>
        <xdr:spPr bwMode="auto">
          <a:xfrm>
            <a:off x="292497" y="7162800"/>
            <a:ext cx="392509" cy="390525"/>
          </a:xfrm>
          <a:prstGeom prst="ellipse">
            <a:avLst/>
          </a:prstGeom>
          <a:solidFill>
            <a:srgbClr val="FF9900"/>
          </a:solidFill>
          <a:ln w="9525">
            <a:solidFill>
              <a:srgbClr val="969696"/>
            </a:solidFill>
            <a:round/>
            <a:headEnd/>
            <a:tailEnd/>
          </a:ln>
        </xdr:spPr>
      </xdr:sp>
      <xdr:sp macro="" textlink="">
        <xdr:nvSpPr>
          <xdr:cNvPr id="2075" name="AutoShape 27">
            <a:hlinkClick xmlns:r="http://schemas.openxmlformats.org/officeDocument/2006/relationships" r:id="rId6"/>
          </xdr:cNvPr>
          <xdr:cNvSpPr>
            <a:spLocks noChangeArrowheads="1"/>
          </xdr:cNvSpPr>
        </xdr:nvSpPr>
        <xdr:spPr bwMode="auto">
          <a:xfrm flipH="1">
            <a:off x="347266" y="7286625"/>
            <a:ext cx="292100" cy="152400"/>
          </a:xfrm>
          <a:prstGeom prst="rightArrow">
            <a:avLst>
              <a:gd name="adj1" fmla="val 50000"/>
              <a:gd name="adj2" fmla="val 50000"/>
            </a:avLst>
          </a:prstGeom>
          <a:solidFill>
            <a:srgbClr val="FFFFFF"/>
          </a:solidFill>
          <a:ln w="9525">
            <a:solidFill>
              <a:srgbClr val="000000"/>
            </a:solidFill>
            <a:miter lim="800000"/>
            <a:headEnd/>
            <a:tailEnd/>
          </a:ln>
        </xdr:spPr>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20DRIVE%20DATA%20FOLDER/Business%20Plans/Business%20Plan%20Templates/Final%20Business%20Plan%20Templates/Section%204/4.17%20Template%20for%20Industry%20Consumer%20Expenditure%20by%20Age.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Input"/>
      <sheetName val="Output"/>
    </sheetNames>
    <sheetDataSet>
      <sheetData sheetId="0">
        <row r="24">
          <cell r="F24" t="str">
            <v>CONSUMER   AGE   RANGE    (In Years)</v>
          </cell>
        </row>
        <row r="25">
          <cell r="E25" t="str">
            <v>YEAR</v>
          </cell>
          <cell r="F25" t="str">
            <v>Range1</v>
          </cell>
          <cell r="G25" t="str">
            <v>Range2</v>
          </cell>
          <cell r="H25" t="str">
            <v>Range3</v>
          </cell>
          <cell r="I25" t="str">
            <v>Range4</v>
          </cell>
          <cell r="J25" t="str">
            <v>Range5</v>
          </cell>
          <cell r="K25" t="str">
            <v>Range6</v>
          </cell>
        </row>
        <row r="26">
          <cell r="F26" t="str">
            <v>&lt; 25</v>
          </cell>
          <cell r="G26" t="str">
            <v>25-34</v>
          </cell>
          <cell r="H26" t="str">
            <v>34-44</v>
          </cell>
          <cell r="I26" t="str">
            <v>45-54</v>
          </cell>
          <cell r="J26" t="str">
            <v>55-64</v>
          </cell>
          <cell r="K26" t="str">
            <v>&gt; 65</v>
          </cell>
        </row>
        <row r="27">
          <cell r="E27">
            <v>1997</v>
          </cell>
          <cell r="F27">
            <v>324</v>
          </cell>
          <cell r="G27">
            <v>598</v>
          </cell>
          <cell r="H27">
            <v>788</v>
          </cell>
          <cell r="I27">
            <v>942</v>
          </cell>
          <cell r="J27">
            <v>760</v>
          </cell>
          <cell r="K27">
            <v>491</v>
          </cell>
        </row>
        <row r="28">
          <cell r="E28">
            <v>1998</v>
          </cell>
          <cell r="F28">
            <v>357</v>
          </cell>
          <cell r="G28">
            <v>568</v>
          </cell>
          <cell r="H28">
            <v>750</v>
          </cell>
          <cell r="I28">
            <v>844</v>
          </cell>
          <cell r="J28">
            <v>696</v>
          </cell>
          <cell r="K28">
            <v>473</v>
          </cell>
        </row>
        <row r="29">
          <cell r="E29">
            <v>1999</v>
          </cell>
          <cell r="F29">
            <v>402</v>
          </cell>
          <cell r="G29">
            <v>554</v>
          </cell>
          <cell r="H29">
            <v>743</v>
          </cell>
          <cell r="I29">
            <v>890</v>
          </cell>
          <cell r="J29">
            <v>724</v>
          </cell>
          <cell r="K29">
            <v>519</v>
          </cell>
        </row>
        <row r="30">
          <cell r="E30">
            <v>2000</v>
          </cell>
          <cell r="F30">
            <v>442</v>
          </cell>
          <cell r="G30">
            <v>570</v>
          </cell>
          <cell r="H30">
            <v>708</v>
          </cell>
          <cell r="I30">
            <v>801</v>
          </cell>
          <cell r="J30">
            <v>672</v>
          </cell>
          <cell r="K30">
            <v>441</v>
          </cell>
        </row>
        <row r="31">
          <cell r="E31">
            <v>2001</v>
          </cell>
          <cell r="F31">
            <v>358</v>
          </cell>
          <cell r="G31">
            <v>605</v>
          </cell>
          <cell r="H31">
            <v>820</v>
          </cell>
          <cell r="I31">
            <v>837</v>
          </cell>
          <cell r="J31">
            <v>677</v>
          </cell>
          <cell r="K31">
            <v>464</v>
          </cell>
        </row>
        <row r="32">
          <cell r="E32">
            <v>2002</v>
          </cell>
          <cell r="F32">
            <v>394</v>
          </cell>
          <cell r="G32">
            <v>609</v>
          </cell>
          <cell r="H32">
            <v>843</v>
          </cell>
          <cell r="I32">
            <v>848</v>
          </cell>
          <cell r="J32">
            <v>832</v>
          </cell>
          <cell r="K32">
            <v>482</v>
          </cell>
        </row>
        <row r="33">
          <cell r="E33">
            <v>2003</v>
          </cell>
          <cell r="F33">
            <v>352</v>
          </cell>
          <cell r="G33">
            <v>558</v>
          </cell>
          <cell r="H33">
            <v>677</v>
          </cell>
          <cell r="I33">
            <v>782</v>
          </cell>
          <cell r="J33">
            <v>728</v>
          </cell>
          <cell r="K33">
            <v>467</v>
          </cell>
        </row>
        <row r="34">
          <cell r="E34">
            <v>2004</v>
          </cell>
          <cell r="F34">
            <v>400</v>
          </cell>
          <cell r="G34">
            <v>602</v>
          </cell>
          <cell r="H34">
            <v>687</v>
          </cell>
          <cell r="I34">
            <v>838</v>
          </cell>
          <cell r="J34">
            <v>742</v>
          </cell>
          <cell r="K34">
            <v>490</v>
          </cell>
        </row>
        <row r="35">
          <cell r="E35">
            <v>2005</v>
          </cell>
          <cell r="F35">
            <v>444</v>
          </cell>
          <cell r="G35">
            <v>618</v>
          </cell>
          <cell r="H35">
            <v>727</v>
          </cell>
          <cell r="I35">
            <v>810</v>
          </cell>
          <cell r="J35">
            <v>738</v>
          </cell>
          <cell r="K35">
            <v>542</v>
          </cell>
        </row>
        <row r="36">
          <cell r="E36">
            <v>2006</v>
          </cell>
          <cell r="F36">
            <v>400</v>
          </cell>
          <cell r="G36">
            <v>624</v>
          </cell>
          <cell r="H36">
            <v>744</v>
          </cell>
          <cell r="I36">
            <v>866</v>
          </cell>
          <cell r="J36">
            <v>799</v>
          </cell>
          <cell r="K36">
            <v>508</v>
          </cell>
        </row>
        <row r="37">
          <cell r="E37">
            <v>2007</v>
          </cell>
          <cell r="F37">
            <v>437</v>
          </cell>
          <cell r="G37">
            <v>609</v>
          </cell>
          <cell r="H37">
            <v>809</v>
          </cell>
          <cell r="I37">
            <v>941</v>
          </cell>
          <cell r="J37">
            <v>885</v>
          </cell>
          <cell r="K37">
            <v>543</v>
          </cell>
        </row>
        <row r="46">
          <cell r="F46" t="str">
            <v>CONSUMER   AGE   RANGE    (In Years)</v>
          </cell>
        </row>
        <row r="47">
          <cell r="E47" t="str">
            <v>YEAR</v>
          </cell>
          <cell r="F47" t="str">
            <v>&lt; 25</v>
          </cell>
          <cell r="G47" t="str">
            <v>25-34</v>
          </cell>
          <cell r="H47" t="str">
            <v>34-44</v>
          </cell>
          <cell r="I47" t="str">
            <v>45-54</v>
          </cell>
          <cell r="J47" t="str">
            <v>55-64</v>
          </cell>
          <cell r="K47" t="str">
            <v>&gt; 65</v>
          </cell>
        </row>
        <row r="48">
          <cell r="E48">
            <v>1997</v>
          </cell>
          <cell r="F48">
            <v>324</v>
          </cell>
          <cell r="G48">
            <v>598</v>
          </cell>
          <cell r="H48">
            <v>788</v>
          </cell>
          <cell r="I48">
            <v>942</v>
          </cell>
          <cell r="J48">
            <v>760</v>
          </cell>
          <cell r="K48">
            <v>491</v>
          </cell>
        </row>
        <row r="49">
          <cell r="E49">
            <v>1998</v>
          </cell>
          <cell r="F49">
            <v>357</v>
          </cell>
          <cell r="G49">
            <v>568</v>
          </cell>
          <cell r="H49">
            <v>750</v>
          </cell>
          <cell r="I49">
            <v>844</v>
          </cell>
          <cell r="J49">
            <v>696</v>
          </cell>
          <cell r="K49">
            <v>473</v>
          </cell>
        </row>
        <row r="50">
          <cell r="E50">
            <v>1999</v>
          </cell>
          <cell r="F50">
            <v>402</v>
          </cell>
          <cell r="G50">
            <v>554</v>
          </cell>
          <cell r="H50">
            <v>743</v>
          </cell>
          <cell r="I50">
            <v>890</v>
          </cell>
          <cell r="J50">
            <v>724</v>
          </cell>
          <cell r="K50">
            <v>519</v>
          </cell>
        </row>
        <row r="51">
          <cell r="E51">
            <v>2000</v>
          </cell>
          <cell r="F51">
            <v>442</v>
          </cell>
          <cell r="G51">
            <v>570</v>
          </cell>
          <cell r="H51">
            <v>708</v>
          </cell>
          <cell r="I51">
            <v>801</v>
          </cell>
          <cell r="J51">
            <v>672</v>
          </cell>
          <cell r="K51">
            <v>441</v>
          </cell>
        </row>
        <row r="52">
          <cell r="E52">
            <v>2001</v>
          </cell>
          <cell r="F52">
            <v>358</v>
          </cell>
          <cell r="G52">
            <v>605</v>
          </cell>
          <cell r="H52">
            <v>820</v>
          </cell>
          <cell r="I52">
            <v>837</v>
          </cell>
          <cell r="J52">
            <v>677</v>
          </cell>
          <cell r="K52">
            <v>464</v>
          </cell>
        </row>
        <row r="53">
          <cell r="E53">
            <v>2002</v>
          </cell>
          <cell r="F53">
            <v>394</v>
          </cell>
          <cell r="G53">
            <v>609</v>
          </cell>
          <cell r="H53">
            <v>843</v>
          </cell>
          <cell r="I53">
            <v>848</v>
          </cell>
          <cell r="J53">
            <v>832</v>
          </cell>
          <cell r="K53">
            <v>482</v>
          </cell>
        </row>
        <row r="54">
          <cell r="E54">
            <v>2003</v>
          </cell>
          <cell r="F54">
            <v>352</v>
          </cell>
          <cell r="G54">
            <v>558</v>
          </cell>
          <cell r="H54">
            <v>677</v>
          </cell>
          <cell r="I54">
            <v>782</v>
          </cell>
          <cell r="J54">
            <v>728</v>
          </cell>
          <cell r="K54">
            <v>467</v>
          </cell>
        </row>
        <row r="55">
          <cell r="E55">
            <v>2004</v>
          </cell>
          <cell r="F55">
            <v>400</v>
          </cell>
          <cell r="G55">
            <v>602</v>
          </cell>
          <cell r="H55">
            <v>687</v>
          </cell>
          <cell r="I55">
            <v>838</v>
          </cell>
          <cell r="J55">
            <v>742</v>
          </cell>
          <cell r="K55">
            <v>490</v>
          </cell>
        </row>
        <row r="56">
          <cell r="E56">
            <v>2005</v>
          </cell>
          <cell r="F56">
            <v>444</v>
          </cell>
          <cell r="G56">
            <v>618</v>
          </cell>
          <cell r="H56">
            <v>727</v>
          </cell>
          <cell r="I56">
            <v>810</v>
          </cell>
          <cell r="J56">
            <v>738</v>
          </cell>
          <cell r="K56">
            <v>542</v>
          </cell>
        </row>
        <row r="57">
          <cell r="E57">
            <v>2006</v>
          </cell>
          <cell r="F57">
            <v>400</v>
          </cell>
          <cell r="G57">
            <v>624</v>
          </cell>
          <cell r="H57">
            <v>744</v>
          </cell>
          <cell r="I57">
            <v>866</v>
          </cell>
          <cell r="J57">
            <v>799</v>
          </cell>
          <cell r="K57">
            <v>508</v>
          </cell>
        </row>
        <row r="58">
          <cell r="E58">
            <v>2007</v>
          </cell>
          <cell r="F58">
            <v>437</v>
          </cell>
          <cell r="G58">
            <v>609</v>
          </cell>
          <cell r="H58">
            <v>809</v>
          </cell>
          <cell r="I58">
            <v>941</v>
          </cell>
          <cell r="J58">
            <v>885</v>
          </cell>
          <cell r="K58">
            <v>543</v>
          </cell>
        </row>
      </sheetData>
      <sheetData sheetId="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www.smallbusinessplanresources.com/" TargetMode="External"/></Relationships>
</file>

<file path=xl/worksheets/sheet1.xml><?xml version="1.0" encoding="utf-8"?>
<worksheet xmlns="http://schemas.openxmlformats.org/spreadsheetml/2006/main" xmlns:r="http://schemas.openxmlformats.org/officeDocument/2006/relationships">
  <sheetPr codeName="Sheet1" enableFormatConditionsCalculation="0">
    <tabColor indexed="8"/>
  </sheetPr>
  <dimension ref="A1:K97"/>
  <sheetViews>
    <sheetView showGridLines="0" showRowColHeaders="0" tabSelected="1" workbookViewId="0">
      <selection activeCell="J11" sqref="J11"/>
    </sheetView>
  </sheetViews>
  <sheetFormatPr defaultRowHeight="12.75"/>
  <cols>
    <col min="1" max="1" width="17.5703125" customWidth="1"/>
    <col min="2" max="2" width="30.28515625" customWidth="1"/>
    <col min="3" max="3" width="4" customWidth="1"/>
    <col min="4" max="4" width="2.28515625" customWidth="1"/>
    <col min="5" max="5" width="41.42578125" customWidth="1"/>
    <col min="6" max="7" width="13.28515625" customWidth="1"/>
    <col min="8" max="8" width="2.28515625" customWidth="1"/>
    <col min="9" max="9" width="14.140625" customWidth="1"/>
    <col min="10" max="10" width="5.5703125" customWidth="1"/>
    <col min="11" max="11" width="14" customWidth="1"/>
    <col min="12" max="12" width="16.85546875" customWidth="1"/>
    <col min="13" max="15" width="15.7109375" customWidth="1"/>
  </cols>
  <sheetData>
    <row r="1" spans="1:11">
      <c r="E1" s="4"/>
    </row>
    <row r="2" spans="1:11">
      <c r="B2" s="80" t="s">
        <v>20</v>
      </c>
      <c r="C2" s="80"/>
      <c r="D2" s="80"/>
      <c r="E2" s="80"/>
      <c r="F2" s="80"/>
      <c r="G2" s="80"/>
      <c r="H2" s="80"/>
      <c r="I2" s="80"/>
      <c r="J2" s="80"/>
      <c r="K2" s="80"/>
    </row>
    <row r="3" spans="1:11" ht="12.75" customHeight="1">
      <c r="A3" s="8"/>
      <c r="E3" s="4"/>
    </row>
    <row r="4" spans="1:11">
      <c r="B4" s="94" t="s">
        <v>0</v>
      </c>
      <c r="C4" s="95"/>
      <c r="D4" s="95"/>
      <c r="E4" s="95"/>
      <c r="F4" s="95"/>
      <c r="G4" s="95"/>
      <c r="H4" s="95"/>
      <c r="I4" s="95"/>
      <c r="J4" s="95"/>
      <c r="K4" s="96"/>
    </row>
    <row r="5" spans="1:11" ht="5.0999999999999996" customHeight="1">
      <c r="E5" s="4"/>
    </row>
    <row r="6" spans="1:11" ht="11.45" customHeight="1">
      <c r="B6" s="85" t="s">
        <v>5</v>
      </c>
      <c r="C6" s="86"/>
      <c r="D6" s="86"/>
      <c r="E6" s="86"/>
      <c r="F6" s="86"/>
      <c r="G6" s="86"/>
      <c r="H6" s="86"/>
      <c r="I6" s="86"/>
      <c r="J6" s="86"/>
      <c r="K6" s="87"/>
    </row>
    <row r="7" spans="1:11" ht="11.45" customHeight="1">
      <c r="B7" s="88"/>
      <c r="C7" s="89"/>
      <c r="D7" s="89"/>
      <c r="E7" s="89"/>
      <c r="F7" s="89"/>
      <c r="G7" s="89"/>
      <c r="H7" s="89"/>
      <c r="I7" s="89"/>
      <c r="J7" s="89"/>
      <c r="K7" s="90"/>
    </row>
    <row r="8" spans="1:11" ht="11.45" customHeight="1">
      <c r="B8" s="88"/>
      <c r="C8" s="89"/>
      <c r="D8" s="89"/>
      <c r="E8" s="89"/>
      <c r="F8" s="89"/>
      <c r="G8" s="89"/>
      <c r="H8" s="89"/>
      <c r="I8" s="89"/>
      <c r="J8" s="89"/>
      <c r="K8" s="90"/>
    </row>
    <row r="9" spans="1:11" ht="11.45" customHeight="1">
      <c r="B9" s="88"/>
      <c r="C9" s="89"/>
      <c r="D9" s="89"/>
      <c r="E9" s="89"/>
      <c r="F9" s="89"/>
      <c r="G9" s="89"/>
      <c r="H9" s="89"/>
      <c r="I9" s="89"/>
      <c r="J9" s="89"/>
      <c r="K9" s="90"/>
    </row>
    <row r="10" spans="1:11" ht="11.45" customHeight="1">
      <c r="B10" s="91"/>
      <c r="C10" s="92"/>
      <c r="D10" s="92"/>
      <c r="E10" s="92"/>
      <c r="F10" s="92"/>
      <c r="G10" s="92"/>
      <c r="H10" s="92"/>
      <c r="I10" s="92"/>
      <c r="J10" s="92"/>
      <c r="K10" s="93"/>
    </row>
    <row r="11" spans="1:11" ht="12.75" customHeight="1">
      <c r="B11" s="12" t="s">
        <v>6</v>
      </c>
      <c r="C11" s="13"/>
      <c r="D11" s="13"/>
      <c r="E11" s="13"/>
      <c r="F11" s="13"/>
      <c r="G11" s="13"/>
      <c r="H11" s="13"/>
      <c r="I11" s="13"/>
      <c r="J11" s="14"/>
      <c r="K11" s="15"/>
    </row>
    <row r="12" spans="1:11">
      <c r="E12" s="4"/>
    </row>
    <row r="13" spans="1:11">
      <c r="B13" s="94" t="s">
        <v>1</v>
      </c>
      <c r="C13" s="95"/>
      <c r="D13" s="95"/>
      <c r="E13" s="95"/>
      <c r="F13" s="95"/>
      <c r="G13" s="95"/>
      <c r="H13" s="95"/>
      <c r="I13" s="95"/>
      <c r="J13" s="95"/>
      <c r="K13" s="96"/>
    </row>
    <row r="14" spans="1:11" ht="5.0999999999999996" customHeight="1">
      <c r="E14" s="4"/>
    </row>
    <row r="15" spans="1:11" ht="12.75" customHeight="1">
      <c r="B15" s="85" t="s">
        <v>33</v>
      </c>
      <c r="C15" s="86"/>
      <c r="D15" s="86"/>
      <c r="E15" s="86"/>
      <c r="F15" s="86"/>
      <c r="G15" s="86"/>
      <c r="H15" s="86"/>
      <c r="I15" s="86"/>
      <c r="J15" s="86"/>
      <c r="K15" s="87"/>
    </row>
    <row r="16" spans="1:11">
      <c r="B16" s="88"/>
      <c r="C16" s="89"/>
      <c r="D16" s="89"/>
      <c r="E16" s="89"/>
      <c r="F16" s="89"/>
      <c r="G16" s="89"/>
      <c r="H16" s="89"/>
      <c r="I16" s="89"/>
      <c r="J16" s="89"/>
      <c r="K16" s="90"/>
    </row>
    <row r="17" spans="2:11">
      <c r="B17" s="88"/>
      <c r="C17" s="89"/>
      <c r="D17" s="89"/>
      <c r="E17" s="89"/>
      <c r="F17" s="89"/>
      <c r="G17" s="89"/>
      <c r="H17" s="89"/>
      <c r="I17" s="89"/>
      <c r="J17" s="89"/>
      <c r="K17" s="90"/>
    </row>
    <row r="18" spans="2:11">
      <c r="B18" s="91"/>
      <c r="C18" s="92"/>
      <c r="D18" s="92"/>
      <c r="E18" s="92"/>
      <c r="F18" s="92"/>
      <c r="G18" s="92"/>
      <c r="H18" s="92"/>
      <c r="I18" s="92"/>
      <c r="J18" s="92"/>
      <c r="K18" s="93"/>
    </row>
    <row r="19" spans="2:11" ht="12.75" customHeight="1">
      <c r="E19" s="4"/>
    </row>
    <row r="20" spans="2:11">
      <c r="B20" s="94" t="s">
        <v>2</v>
      </c>
      <c r="C20" s="95"/>
      <c r="D20" s="95"/>
      <c r="E20" s="95"/>
      <c r="F20" s="95"/>
      <c r="G20" s="95"/>
      <c r="H20" s="95"/>
      <c r="I20" s="95"/>
      <c r="J20" s="95"/>
      <c r="K20" s="96"/>
    </row>
    <row r="21" spans="2:11" ht="5.0999999999999996" customHeight="1">
      <c r="E21" s="4"/>
    </row>
    <row r="22" spans="2:11" ht="12.75" customHeight="1">
      <c r="B22" s="74" t="s">
        <v>7</v>
      </c>
      <c r="C22" s="75"/>
      <c r="D22" s="1"/>
      <c r="E22" s="4"/>
      <c r="H22" s="97" t="s">
        <v>38</v>
      </c>
      <c r="I22" s="98"/>
      <c r="J22" s="98"/>
      <c r="K22" s="99"/>
    </row>
    <row r="23" spans="2:11" ht="12.75" customHeight="1">
      <c r="B23" s="76" t="s">
        <v>9</v>
      </c>
      <c r="C23" s="77"/>
      <c r="D23" s="1"/>
      <c r="E23" s="4"/>
      <c r="H23" s="97" t="s">
        <v>36</v>
      </c>
      <c r="I23" s="98"/>
      <c r="J23" s="98"/>
      <c r="K23" s="99"/>
    </row>
    <row r="24" spans="2:11">
      <c r="B24" s="1"/>
      <c r="C24" s="1"/>
      <c r="D24" s="1"/>
      <c r="E24" s="4"/>
      <c r="F24" s="1"/>
      <c r="G24" s="1"/>
      <c r="H24" s="1"/>
      <c r="I24" s="1"/>
      <c r="J24" s="1"/>
      <c r="K24" s="1"/>
    </row>
    <row r="25" spans="2:11">
      <c r="B25" s="100" t="s">
        <v>37</v>
      </c>
      <c r="C25" s="18"/>
      <c r="D25" s="5"/>
      <c r="E25" s="113" t="s">
        <v>8</v>
      </c>
      <c r="F25" s="114"/>
      <c r="G25" s="114"/>
      <c r="H25" s="114"/>
      <c r="I25" s="114"/>
      <c r="J25" s="10"/>
      <c r="K25" s="10"/>
    </row>
    <row r="26" spans="2:11">
      <c r="B26" s="101"/>
      <c r="C26" s="18"/>
      <c r="D26" s="5"/>
      <c r="E26" s="21" t="s">
        <v>13</v>
      </c>
      <c r="F26" s="16" t="s">
        <v>12</v>
      </c>
      <c r="G26" s="17" t="s">
        <v>10</v>
      </c>
      <c r="H26" s="111" t="s">
        <v>15</v>
      </c>
      <c r="I26" s="112"/>
      <c r="J26" s="10"/>
      <c r="K26" s="10"/>
    </row>
    <row r="27" spans="2:11" ht="39.950000000000003" customHeight="1">
      <c r="B27" s="101"/>
      <c r="C27" s="18"/>
      <c r="D27" s="5"/>
      <c r="E27" s="42" t="s">
        <v>11</v>
      </c>
      <c r="F27" s="43" t="s">
        <v>12</v>
      </c>
      <c r="G27" s="43" t="s">
        <v>14</v>
      </c>
      <c r="H27" s="103"/>
      <c r="I27" s="104"/>
      <c r="J27" s="10"/>
      <c r="K27" s="10"/>
    </row>
    <row r="28" spans="2:11">
      <c r="B28" s="101"/>
      <c r="C28" s="109">
        <v>1</v>
      </c>
      <c r="D28" s="110"/>
      <c r="E28" s="47" t="s">
        <v>21</v>
      </c>
      <c r="F28" s="28">
        <v>200000</v>
      </c>
      <c r="G28" s="29">
        <f>IF(ISERROR(F28/$F$50),"",IF(F28/$F$50&lt;=0,"",(F28/$F$50)))</f>
        <v>0.57636887608069165</v>
      </c>
      <c r="H28" s="105" t="s">
        <v>30</v>
      </c>
      <c r="I28" s="106"/>
      <c r="J28" s="11"/>
      <c r="K28" s="11"/>
    </row>
    <row r="29" spans="2:11">
      <c r="B29" s="101"/>
      <c r="C29" s="81">
        <v>2</v>
      </c>
      <c r="D29" s="82"/>
      <c r="E29" s="48" t="s">
        <v>22</v>
      </c>
      <c r="F29" s="30">
        <v>4077</v>
      </c>
      <c r="G29" s="31">
        <f t="shared" ref="G29:G48" si="0">IF(ISERROR(F29/$F$50),"",IF(F29/$F$50&lt;=0,"",(F29/$F$50)))</f>
        <v>1.1749279538904899E-2</v>
      </c>
      <c r="H29" s="78" t="s">
        <v>29</v>
      </c>
      <c r="I29" s="79"/>
      <c r="J29" s="11"/>
      <c r="K29" s="11"/>
    </row>
    <row r="30" spans="2:11">
      <c r="B30" s="101"/>
      <c r="C30" s="81">
        <v>3</v>
      </c>
      <c r="D30" s="82"/>
      <c r="E30" s="48" t="s">
        <v>35</v>
      </c>
      <c r="F30" s="30">
        <v>14559</v>
      </c>
      <c r="G30" s="31">
        <f t="shared" si="0"/>
        <v>4.195677233429395E-2</v>
      </c>
      <c r="H30" s="78" t="s">
        <v>29</v>
      </c>
      <c r="I30" s="79"/>
      <c r="J30" s="11"/>
      <c r="K30" s="11"/>
    </row>
    <row r="31" spans="2:11">
      <c r="B31" s="101"/>
      <c r="C31" s="81">
        <v>4</v>
      </c>
      <c r="D31" s="82"/>
      <c r="E31" s="48" t="s">
        <v>23</v>
      </c>
      <c r="F31" s="30">
        <v>3931</v>
      </c>
      <c r="G31" s="31">
        <f t="shared" si="0"/>
        <v>1.1328530259365994E-2</v>
      </c>
      <c r="H31" s="78" t="s">
        <v>29</v>
      </c>
      <c r="I31" s="79"/>
      <c r="J31" s="11"/>
      <c r="K31" s="11"/>
    </row>
    <row r="32" spans="2:11">
      <c r="B32" s="101"/>
      <c r="C32" s="81">
        <v>5</v>
      </c>
      <c r="D32" s="82"/>
      <c r="E32" s="48" t="s">
        <v>24</v>
      </c>
      <c r="F32" s="30">
        <v>58000</v>
      </c>
      <c r="G32" s="31">
        <f t="shared" si="0"/>
        <v>0.16714697406340057</v>
      </c>
      <c r="H32" s="78" t="s">
        <v>30</v>
      </c>
      <c r="I32" s="79"/>
      <c r="J32" s="11"/>
      <c r="K32" s="11"/>
    </row>
    <row r="33" spans="2:11">
      <c r="B33" s="101"/>
      <c r="C33" s="81">
        <v>6</v>
      </c>
      <c r="D33" s="82"/>
      <c r="E33" s="48" t="s">
        <v>25</v>
      </c>
      <c r="F33" s="30">
        <v>850</v>
      </c>
      <c r="G33" s="31">
        <f t="shared" si="0"/>
        <v>2.4495677233429395E-3</v>
      </c>
      <c r="H33" s="78" t="s">
        <v>30</v>
      </c>
      <c r="I33" s="79"/>
      <c r="J33" s="11"/>
      <c r="K33" s="11"/>
    </row>
    <row r="34" spans="2:11">
      <c r="B34" s="101"/>
      <c r="C34" s="81">
        <v>7</v>
      </c>
      <c r="D34" s="82"/>
      <c r="E34" s="48" t="s">
        <v>26</v>
      </c>
      <c r="F34" s="30">
        <v>33150</v>
      </c>
      <c r="G34" s="31">
        <f t="shared" si="0"/>
        <v>9.5533141210374636E-2</v>
      </c>
      <c r="H34" s="78" t="s">
        <v>30</v>
      </c>
      <c r="I34" s="79"/>
      <c r="J34" s="11"/>
      <c r="K34" s="11"/>
    </row>
    <row r="35" spans="2:11">
      <c r="B35" s="101"/>
      <c r="C35" s="81">
        <v>8</v>
      </c>
      <c r="D35" s="82"/>
      <c r="E35" s="48" t="s">
        <v>27</v>
      </c>
      <c r="F35" s="30">
        <v>35000</v>
      </c>
      <c r="G35" s="31">
        <f t="shared" si="0"/>
        <v>0.10086455331412104</v>
      </c>
      <c r="H35" s="78" t="s">
        <v>30</v>
      </c>
      <c r="I35" s="79"/>
      <c r="J35" s="11"/>
      <c r="K35" s="11"/>
    </row>
    <row r="36" spans="2:11">
      <c r="B36" s="101"/>
      <c r="C36" s="81">
        <v>9</v>
      </c>
      <c r="D36" s="82"/>
      <c r="E36" s="48" t="s">
        <v>28</v>
      </c>
      <c r="F36" s="30">
        <v>20000</v>
      </c>
      <c r="G36" s="31">
        <f t="shared" si="0"/>
        <v>5.7636887608069162E-2</v>
      </c>
      <c r="H36" s="78" t="s">
        <v>30</v>
      </c>
      <c r="I36" s="79"/>
      <c r="J36" s="11"/>
      <c r="K36" s="11"/>
    </row>
    <row r="37" spans="2:11">
      <c r="B37" s="101"/>
      <c r="C37" s="81">
        <v>10</v>
      </c>
      <c r="D37" s="82"/>
      <c r="E37" s="48" t="s">
        <v>31</v>
      </c>
      <c r="F37" s="30">
        <v>20000</v>
      </c>
      <c r="G37" s="31">
        <f t="shared" si="0"/>
        <v>5.7636887608069162E-2</v>
      </c>
      <c r="H37" s="78" t="s">
        <v>32</v>
      </c>
      <c r="I37" s="79"/>
      <c r="J37" s="11"/>
      <c r="K37" s="11"/>
    </row>
    <row r="38" spans="2:11">
      <c r="B38" s="101"/>
      <c r="C38" s="81">
        <v>11</v>
      </c>
      <c r="D38" s="82"/>
      <c r="E38" s="48"/>
      <c r="F38" s="30"/>
      <c r="G38" s="31" t="str">
        <f t="shared" si="0"/>
        <v/>
      </c>
      <c r="H38" s="78"/>
      <c r="I38" s="79"/>
      <c r="J38" s="11"/>
      <c r="K38" s="11"/>
    </row>
    <row r="39" spans="2:11">
      <c r="B39" s="101"/>
      <c r="C39" s="81">
        <v>12</v>
      </c>
      <c r="D39" s="82"/>
      <c r="E39" s="48"/>
      <c r="F39" s="30"/>
      <c r="G39" s="31" t="str">
        <f t="shared" si="0"/>
        <v/>
      </c>
      <c r="H39" s="78"/>
      <c r="I39" s="79"/>
      <c r="J39" s="11"/>
      <c r="K39" s="11"/>
    </row>
    <row r="40" spans="2:11">
      <c r="B40" s="101"/>
      <c r="C40" s="81">
        <v>13</v>
      </c>
      <c r="D40" s="82"/>
      <c r="E40" s="48"/>
      <c r="F40" s="30"/>
      <c r="G40" s="31" t="str">
        <f t="shared" si="0"/>
        <v/>
      </c>
      <c r="H40" s="78"/>
      <c r="I40" s="79"/>
      <c r="J40" s="11"/>
      <c r="K40" s="11"/>
    </row>
    <row r="41" spans="2:11">
      <c r="B41" s="101"/>
      <c r="C41" s="81">
        <v>14</v>
      </c>
      <c r="D41" s="82"/>
      <c r="E41" s="48"/>
      <c r="F41" s="30"/>
      <c r="G41" s="31" t="str">
        <f t="shared" si="0"/>
        <v/>
      </c>
      <c r="H41" s="78"/>
      <c r="I41" s="79"/>
      <c r="J41" s="11"/>
      <c r="K41" s="11"/>
    </row>
    <row r="42" spans="2:11">
      <c r="B42" s="101"/>
      <c r="C42" s="81">
        <v>15</v>
      </c>
      <c r="D42" s="82"/>
      <c r="E42" s="48"/>
      <c r="F42" s="30"/>
      <c r="G42" s="31" t="str">
        <f t="shared" si="0"/>
        <v/>
      </c>
      <c r="H42" s="78"/>
      <c r="I42" s="79"/>
      <c r="J42" s="11"/>
      <c r="K42" s="11"/>
    </row>
    <row r="43" spans="2:11">
      <c r="B43" s="101"/>
      <c r="C43" s="81">
        <v>16</v>
      </c>
      <c r="D43" s="82"/>
      <c r="E43" s="48"/>
      <c r="F43" s="30"/>
      <c r="G43" s="31" t="str">
        <f t="shared" si="0"/>
        <v/>
      </c>
      <c r="H43" s="78"/>
      <c r="I43" s="79"/>
      <c r="J43" s="11"/>
      <c r="K43" s="11"/>
    </row>
    <row r="44" spans="2:11">
      <c r="B44" s="101"/>
      <c r="C44" s="81">
        <v>17</v>
      </c>
      <c r="D44" s="82"/>
      <c r="E44" s="48"/>
      <c r="F44" s="30"/>
      <c r="G44" s="31" t="str">
        <f t="shared" si="0"/>
        <v/>
      </c>
      <c r="H44" s="78"/>
      <c r="I44" s="79"/>
      <c r="J44" s="11"/>
      <c r="K44" s="11"/>
    </row>
    <row r="45" spans="2:11">
      <c r="B45" s="101"/>
      <c r="C45" s="81">
        <v>18</v>
      </c>
      <c r="D45" s="82"/>
      <c r="E45" s="48"/>
      <c r="F45" s="30"/>
      <c r="G45" s="31" t="str">
        <f t="shared" si="0"/>
        <v/>
      </c>
      <c r="H45" s="78"/>
      <c r="I45" s="79"/>
      <c r="J45" s="11"/>
      <c r="K45" s="11"/>
    </row>
    <row r="46" spans="2:11">
      <c r="B46" s="101"/>
      <c r="C46" s="81">
        <v>19</v>
      </c>
      <c r="D46" s="82"/>
      <c r="E46" s="48"/>
      <c r="F46" s="30"/>
      <c r="G46" s="31" t="str">
        <f t="shared" si="0"/>
        <v/>
      </c>
      <c r="H46" s="78"/>
      <c r="I46" s="79"/>
      <c r="J46" s="11"/>
      <c r="K46" s="11"/>
    </row>
    <row r="47" spans="2:11">
      <c r="B47" s="101"/>
      <c r="C47" s="81">
        <v>20</v>
      </c>
      <c r="D47" s="82"/>
      <c r="E47" s="48"/>
      <c r="F47" s="30"/>
      <c r="G47" s="31" t="str">
        <f t="shared" si="0"/>
        <v/>
      </c>
      <c r="H47" s="78"/>
      <c r="I47" s="79"/>
      <c r="J47" s="11"/>
      <c r="K47" s="11"/>
    </row>
    <row r="48" spans="2:11">
      <c r="B48" s="101"/>
      <c r="C48" s="83">
        <v>21</v>
      </c>
      <c r="D48" s="84"/>
      <c r="E48" s="49"/>
      <c r="F48" s="32"/>
      <c r="G48" s="33" t="str">
        <f t="shared" si="0"/>
        <v/>
      </c>
      <c r="H48" s="107"/>
      <c r="I48" s="108"/>
      <c r="J48" s="11"/>
      <c r="K48" s="11"/>
    </row>
    <row r="49" spans="2:11" ht="5.0999999999999996" customHeight="1">
      <c r="B49" s="101"/>
      <c r="C49" s="18"/>
      <c r="E49" s="9"/>
      <c r="F49" s="9"/>
      <c r="G49" s="9"/>
      <c r="H49" s="22"/>
      <c r="I49" s="11"/>
      <c r="J49" s="11"/>
      <c r="K49" s="11"/>
    </row>
    <row r="50" spans="2:11">
      <c r="B50" s="101"/>
      <c r="C50" s="18"/>
      <c r="D50" s="5"/>
      <c r="E50" s="34" t="s">
        <v>17</v>
      </c>
      <c r="F50" s="35">
        <f>SUMIF(H28:H48,"Fixed Asset",F28:F48)</f>
        <v>347000</v>
      </c>
      <c r="G50" s="36">
        <f>IF(ISERROR(F50/$F$54),"",(F50/$F$54))</f>
        <v>0.89073253124622975</v>
      </c>
      <c r="H50" s="3"/>
      <c r="I50" s="11"/>
      <c r="J50" s="11"/>
      <c r="K50" s="11"/>
    </row>
    <row r="51" spans="2:11">
      <c r="B51" s="101"/>
      <c r="C51" s="18"/>
      <c r="D51" s="27"/>
      <c r="E51" s="37" t="s">
        <v>18</v>
      </c>
      <c r="F51" s="38">
        <f>SUMIF(H28:H48,"Operating Expense",F28:F48)</f>
        <v>22567</v>
      </c>
      <c r="G51" s="39">
        <f t="shared" ref="G51:G52" si="1">IF(ISERROR(F51/$F$54),"",(F51/$F$54))</f>
        <v>5.7928417961480308E-2</v>
      </c>
      <c r="H51" s="3"/>
      <c r="I51" s="11"/>
      <c r="J51" s="11"/>
      <c r="K51" s="11"/>
    </row>
    <row r="52" spans="2:11">
      <c r="B52" s="101"/>
      <c r="C52" s="18"/>
      <c r="D52" s="27"/>
      <c r="E52" s="37" t="s">
        <v>19</v>
      </c>
      <c r="F52" s="38">
        <f>SUMIF(H28:H48,"Initial Inventory",F28:F48)</f>
        <v>20000</v>
      </c>
      <c r="G52" s="39">
        <f t="shared" si="1"/>
        <v>5.1339050792289904E-2</v>
      </c>
      <c r="H52" s="3"/>
      <c r="I52" s="11"/>
      <c r="J52" s="11"/>
      <c r="K52" s="11"/>
    </row>
    <row r="53" spans="2:11" ht="5.0999999999999996" customHeight="1">
      <c r="B53" s="101"/>
      <c r="C53" s="18"/>
      <c r="D53" s="27"/>
      <c r="H53" s="3"/>
      <c r="I53" s="11"/>
      <c r="J53" s="11"/>
      <c r="K53" s="11"/>
    </row>
    <row r="54" spans="2:11">
      <c r="B54" s="101"/>
      <c r="C54" s="18"/>
      <c r="D54" s="27"/>
      <c r="E54" s="40" t="str">
        <f>+CONCATENATE("Total Funds Required for ",H23)</f>
        <v>Total Funds Required for Purchase of New Business</v>
      </c>
      <c r="F54" s="45">
        <f>SUM(F28:F48)</f>
        <v>389567</v>
      </c>
      <c r="G54" s="46">
        <f>SUM(G50:G52)</f>
        <v>1</v>
      </c>
      <c r="H54" s="3"/>
      <c r="I54" s="50"/>
      <c r="J54" s="11"/>
      <c r="K54" s="11"/>
    </row>
    <row r="55" spans="2:11" ht="5.0999999999999996" customHeight="1">
      <c r="B55" s="101"/>
      <c r="I55" s="11"/>
      <c r="J55" s="11"/>
      <c r="K55" s="11"/>
    </row>
    <row r="56" spans="2:11">
      <c r="B56" s="101"/>
      <c r="C56" s="18"/>
      <c r="D56" s="5"/>
      <c r="E56" s="40" t="s">
        <v>16</v>
      </c>
      <c r="F56" s="44">
        <v>266000</v>
      </c>
      <c r="H56" s="3"/>
      <c r="I56" s="11"/>
      <c r="J56" s="11"/>
      <c r="K56" s="11"/>
    </row>
    <row r="57" spans="2:11" ht="5.0999999999999996" customHeight="1">
      <c r="B57" s="101"/>
      <c r="C57" s="18"/>
      <c r="I57" s="11"/>
      <c r="J57" s="11"/>
      <c r="K57" s="11"/>
    </row>
    <row r="58" spans="2:11">
      <c r="B58" s="102"/>
      <c r="C58" s="18"/>
      <c r="D58" s="5"/>
      <c r="E58" s="40" t="str">
        <f>+CONCATENATE("Funding Required for ",H23)</f>
        <v>Funding Required for Purchase of New Business</v>
      </c>
      <c r="F58" s="41">
        <f>IF(ISERROR(F54-F56),"",(F54-F56))</f>
        <v>123567</v>
      </c>
      <c r="H58" s="3"/>
      <c r="I58" s="11"/>
      <c r="J58" s="11"/>
      <c r="K58" s="11"/>
    </row>
    <row r="59" spans="2:11">
      <c r="B59" s="1"/>
      <c r="C59" s="1"/>
      <c r="D59" s="1"/>
      <c r="E59" s="4"/>
      <c r="F59" s="1"/>
      <c r="G59" s="2"/>
      <c r="H59" s="2"/>
      <c r="I59" s="1"/>
      <c r="J59" s="1"/>
      <c r="K59" s="1"/>
    </row>
    <row r="60" spans="2:11" ht="5.0999999999999996" customHeight="1">
      <c r="B60" s="72"/>
      <c r="C60" s="72"/>
      <c r="D60" s="72"/>
      <c r="E60" s="73"/>
      <c r="F60" s="72"/>
      <c r="G60" s="72"/>
      <c r="H60" s="72"/>
      <c r="I60" s="72"/>
      <c r="J60" s="72"/>
      <c r="K60" s="72"/>
    </row>
    <row r="62" spans="2:11" ht="12.75" customHeight="1"/>
    <row r="63" spans="2:11" ht="12.75" customHeight="1"/>
    <row r="64" spans="2:11" ht="12.75" customHeight="1"/>
    <row r="67" ht="5.0999999999999996" customHeight="1"/>
    <row r="89" ht="5.0999999999999996" customHeight="1"/>
    <row r="93" ht="5.0999999999999996" customHeight="1"/>
    <row r="95" ht="5.0999999999999996" customHeight="1"/>
    <row r="97" ht="5.0999999999999996" customHeight="1"/>
  </sheetData>
  <sheetProtection password="B843" sheet="1" objects="1" scenarios="1" selectLockedCells="1"/>
  <mergeCells count="54">
    <mergeCell ref="H23:K23"/>
    <mergeCell ref="C28:D28"/>
    <mergeCell ref="C29:D29"/>
    <mergeCell ref="H26:I26"/>
    <mergeCell ref="E25:I25"/>
    <mergeCell ref="B25:B58"/>
    <mergeCell ref="H38:I38"/>
    <mergeCell ref="H27:I27"/>
    <mergeCell ref="H28:I28"/>
    <mergeCell ref="H29:I29"/>
    <mergeCell ref="H30:I30"/>
    <mergeCell ref="H31:I31"/>
    <mergeCell ref="H32:I32"/>
    <mergeCell ref="H33:I33"/>
    <mergeCell ref="H34:I34"/>
    <mergeCell ref="H35:I35"/>
    <mergeCell ref="H36:I36"/>
    <mergeCell ref="H45:I45"/>
    <mergeCell ref="H46:I46"/>
    <mergeCell ref="H47:I47"/>
    <mergeCell ref="H48:I48"/>
    <mergeCell ref="B6:K10"/>
    <mergeCell ref="B4:K4"/>
    <mergeCell ref="B13:K13"/>
    <mergeCell ref="H22:K22"/>
    <mergeCell ref="B20:K20"/>
    <mergeCell ref="B15:K18"/>
    <mergeCell ref="C48:D48"/>
    <mergeCell ref="C45:D45"/>
    <mergeCell ref="C36:D36"/>
    <mergeCell ref="C37:D37"/>
    <mergeCell ref="C42:D42"/>
    <mergeCell ref="C43:D43"/>
    <mergeCell ref="C44:D44"/>
    <mergeCell ref="C38:D38"/>
    <mergeCell ref="C39:D39"/>
    <mergeCell ref="C40:D40"/>
    <mergeCell ref="C41:D41"/>
    <mergeCell ref="H39:I39"/>
    <mergeCell ref="H37:I37"/>
    <mergeCell ref="B2:K2"/>
    <mergeCell ref="C46:D46"/>
    <mergeCell ref="C47:D47"/>
    <mergeCell ref="C35:D35"/>
    <mergeCell ref="C30:D30"/>
    <mergeCell ref="C31:D31"/>
    <mergeCell ref="C32:D32"/>
    <mergeCell ref="C33:D33"/>
    <mergeCell ref="C34:D34"/>
    <mergeCell ref="H43:I43"/>
    <mergeCell ref="H44:I44"/>
    <mergeCell ref="H40:I40"/>
    <mergeCell ref="H41:I41"/>
    <mergeCell ref="H42:I42"/>
  </mergeCells>
  <phoneticPr fontId="1" type="noConversion"/>
  <conditionalFormatting sqref="H28:I48">
    <cfRule type="expression" dxfId="0" priority="3" stopIfTrue="1">
      <formula>AND(F28&lt;&gt;"",H28="")</formula>
    </cfRule>
  </conditionalFormatting>
  <dataValidations xWindow="740" yWindow="661" count="6">
    <dataValidation type="custom" showInputMessage="1" showErrorMessage="1" sqref="E58:F58 E54:G54 E50:G52 F27 G27:G48">
      <formula1>$J$11="YES"</formula1>
    </dataValidation>
    <dataValidation type="custom" showInputMessage="1" showErrorMessage="1" errorTitle="Legal Disclaimer &amp; Copyright" error="You have failed to select &quot;Yes&quot; indicating your agreement to our Legal Disclaimer &amp; Copyright Information section at the begining of this template." promptTitle="Enter Company Name" prompt="Please enter the name of your company.  Our template will use this input from you to create the final output that you will need in your business plan." sqref="H22:K22">
      <formula1>$J$11="Yes"</formula1>
    </dataValidation>
    <dataValidation type="list" allowBlank="1" showInputMessage="1" showErrorMessage="1" sqref="J11">
      <formula1>"Yes,No"</formula1>
    </dataValidation>
    <dataValidation type="custom" allowBlank="1" showInputMessage="1" showErrorMessage="1" errorTitle="Legal Disclaimer &amp; Copyright" error="You have failed to select &quot;Yes&quot; indicating your agreement to our Legal Disclaimer &amp; Copyright Information section at the begining of this template." sqref="E56">
      <formula1>$J$11="Yes"</formula1>
    </dataValidation>
    <dataValidation type="list" showInputMessage="1" showErrorMessage="1" errorTitle="Legal Disclaimer &amp; Copyright" error="You have failed to select &quot;Yes&quot; in our Legal Disclaimer &amp; Copyright Information section at the begining of this template." promptTitle="Project Type Input" prompt="Please use the drop down list to select the nature of your project from Starting a new business, purchase of an existing busienss and Existing business needs.  Our template will use your input to create the appropriate header in the final output." sqref="H23:K23">
      <formula1>"Startup of New Business,Purchase of New Business,Existing Business Needs"</formula1>
    </dataValidation>
    <dataValidation type="custom" showInputMessage="1" showErrorMessage="1" sqref="E28:F48 H28:I48 F56">
      <formula1>$J$11="Yes"</formula1>
    </dataValidation>
  </dataValidations>
  <pageMargins left="0.75" right="0.75" top="1" bottom="1" header="0.5" footer="0.5"/>
  <pageSetup orientation="portrait" r:id="rId1"/>
  <headerFooter alignWithMargins="0"/>
  <drawing r:id="rId2"/>
</worksheet>
</file>

<file path=xl/worksheets/sheet2.xml><?xml version="1.0" encoding="utf-8"?>
<worksheet xmlns="http://schemas.openxmlformats.org/spreadsheetml/2006/main" xmlns:r="http://schemas.openxmlformats.org/officeDocument/2006/relationships">
  <sheetPr codeName="Sheet2" enableFormatConditionsCalculation="0">
    <tabColor indexed="8"/>
  </sheetPr>
  <dimension ref="B1:I48"/>
  <sheetViews>
    <sheetView showGridLines="0" showRowColHeaders="0" zoomScaleNormal="100" workbookViewId="0">
      <selection activeCell="B2" sqref="B2:I2"/>
    </sheetView>
  </sheetViews>
  <sheetFormatPr defaultRowHeight="12.75"/>
  <cols>
    <col min="1" max="1" width="26.28515625" style="6" customWidth="1"/>
    <col min="2" max="2" width="11.5703125" style="6" customWidth="1"/>
    <col min="3" max="3" width="13.140625" style="6" customWidth="1"/>
    <col min="4" max="4" width="3.7109375" style="6" customWidth="1"/>
    <col min="5" max="5" width="41.42578125" style="6" customWidth="1"/>
    <col min="6" max="7" width="13.28515625" style="6" customWidth="1"/>
    <col min="8" max="8" width="3.7109375" style="6" customWidth="1"/>
    <col min="9" max="9" width="27.42578125" style="6" customWidth="1"/>
    <col min="10" max="16384" width="9.140625" style="6"/>
  </cols>
  <sheetData>
    <row r="1" spans="2:9" ht="20.100000000000001" customHeight="1"/>
    <row r="2" spans="2:9">
      <c r="B2" s="80" t="s">
        <v>4</v>
      </c>
      <c r="C2" s="80"/>
      <c r="D2" s="80"/>
      <c r="E2" s="80"/>
      <c r="F2" s="80"/>
      <c r="G2" s="80"/>
      <c r="H2" s="80"/>
      <c r="I2" s="80"/>
    </row>
    <row r="3" spans="2:9" ht="5.0999999999999996" customHeight="1">
      <c r="E3" s="7"/>
    </row>
    <row r="4" spans="2:9">
      <c r="B4" s="115" t="s">
        <v>34</v>
      </c>
      <c r="C4" s="116"/>
      <c r="D4" s="116"/>
      <c r="E4" s="116"/>
      <c r="F4" s="116"/>
      <c r="G4" s="116"/>
      <c r="H4" s="116"/>
      <c r="I4" s="117"/>
    </row>
    <row r="5" spans="2:9">
      <c r="B5" s="118"/>
      <c r="C5" s="119"/>
      <c r="D5" s="119"/>
      <c r="E5" s="119"/>
      <c r="F5" s="119"/>
      <c r="G5" s="119"/>
      <c r="H5" s="119"/>
      <c r="I5" s="120"/>
    </row>
    <row r="6" spans="2:9">
      <c r="B6" s="118"/>
      <c r="C6" s="119"/>
      <c r="D6" s="119"/>
      <c r="E6" s="119"/>
      <c r="F6" s="119"/>
      <c r="G6" s="119"/>
      <c r="H6" s="119"/>
      <c r="I6" s="120"/>
    </row>
    <row r="7" spans="2:9">
      <c r="B7" s="118"/>
      <c r="C7" s="119"/>
      <c r="D7" s="119"/>
      <c r="E7" s="119"/>
      <c r="F7" s="119"/>
      <c r="G7" s="119"/>
      <c r="H7" s="119"/>
      <c r="I7" s="120"/>
    </row>
    <row r="8" spans="2:9">
      <c r="B8" s="118"/>
      <c r="C8" s="119"/>
      <c r="D8" s="119"/>
      <c r="E8" s="119"/>
      <c r="F8" s="119"/>
      <c r="G8" s="119"/>
      <c r="H8" s="119"/>
      <c r="I8" s="120"/>
    </row>
    <row r="9" spans="2:9">
      <c r="B9" s="121"/>
      <c r="C9" s="122"/>
      <c r="D9" s="122"/>
      <c r="E9" s="122"/>
      <c r="F9" s="122"/>
      <c r="G9" s="122"/>
      <c r="H9" s="122"/>
      <c r="I9" s="123"/>
    </row>
    <row r="10" spans="2:9" ht="24.95" customHeight="1"/>
    <row r="11" spans="2:9">
      <c r="D11" s="51"/>
      <c r="E11" s="52"/>
      <c r="F11" s="52"/>
      <c r="G11" s="52"/>
      <c r="H11" s="53"/>
    </row>
    <row r="12" spans="2:9">
      <c r="D12" s="54"/>
      <c r="E12" s="124" t="str">
        <f>+IF(Input!H22="","",PROPER(Input!H22))</f>
        <v>Your Business Name</v>
      </c>
      <c r="F12" s="125"/>
      <c r="G12" s="126"/>
      <c r="H12" s="55"/>
    </row>
    <row r="13" spans="2:9">
      <c r="D13" s="54"/>
      <c r="E13" s="127" t="str">
        <f>+CONCATENATE("Estimate of Funds required for ",Input!H23)</f>
        <v>Estimate of Funds required for Purchase of New Business</v>
      </c>
      <c r="F13" s="128"/>
      <c r="G13" s="129"/>
      <c r="H13" s="55"/>
    </row>
    <row r="14" spans="2:9">
      <c r="D14" s="54"/>
      <c r="E14" s="59" t="str">
        <f>+Input!E27</f>
        <v>Description of Cost</v>
      </c>
      <c r="F14" s="60" t="str">
        <f>+Input!F27</f>
        <v>Amount</v>
      </c>
      <c r="G14" s="61" t="str">
        <f>+Input!G27</f>
        <v>% of total</v>
      </c>
      <c r="H14" s="55"/>
    </row>
    <row r="15" spans="2:9" ht="5.0999999999999996" customHeight="1">
      <c r="D15" s="54"/>
      <c r="E15" s="62"/>
      <c r="F15" s="19"/>
      <c r="G15" s="63"/>
      <c r="H15" s="55"/>
    </row>
    <row r="16" spans="2:9">
      <c r="D16" s="54"/>
      <c r="E16" s="64" t="str">
        <f>+IF(Input!E28&lt;&gt;"",Input!E28,"")</f>
        <v>Capital Improvements to Location</v>
      </c>
      <c r="F16" s="23">
        <f>+IF(Input!F28&lt;&gt;"",Input!F28,"")</f>
        <v>200000</v>
      </c>
      <c r="G16" s="65">
        <f>+IF(Input!G28&lt;&gt;"",Input!G28,"")</f>
        <v>0.57636887608069165</v>
      </c>
      <c r="H16" s="55"/>
    </row>
    <row r="17" spans="4:8">
      <c r="D17" s="54"/>
      <c r="E17" s="66" t="str">
        <f>+IF(Input!E29&lt;&gt;"",Input!E29,"")</f>
        <v>Bank Charges &amp; Fees</v>
      </c>
      <c r="F17" s="20">
        <f>+IF(Input!F29&lt;&gt;"",Input!F29,"")</f>
        <v>4077</v>
      </c>
      <c r="G17" s="67">
        <f>+IF(Input!G29&lt;&gt;"",Input!G29,"")</f>
        <v>1.1749279538904899E-2</v>
      </c>
      <c r="H17" s="55"/>
    </row>
    <row r="18" spans="4:8">
      <c r="D18" s="54"/>
      <c r="E18" s="64" t="str">
        <f>+IF(Input!E30&lt;&gt;"",Input!E30,"")</f>
        <v>Business &amp; Liability Insurance</v>
      </c>
      <c r="F18" s="23">
        <f>+IF(Input!F30&lt;&gt;"",Input!F30,"")</f>
        <v>14559</v>
      </c>
      <c r="G18" s="65">
        <f>+IF(Input!G30&lt;&gt;"",Input!G30,"")</f>
        <v>4.195677233429395E-2</v>
      </c>
      <c r="H18" s="55"/>
    </row>
    <row r="19" spans="4:8">
      <c r="D19" s="54"/>
      <c r="E19" s="66" t="str">
        <f>+IF(Input!E31&lt;&gt;"",Input!E31,"")</f>
        <v>Misc. Expenses</v>
      </c>
      <c r="F19" s="20">
        <f>+IF(Input!F31&lt;&gt;"",Input!F31,"")</f>
        <v>3931</v>
      </c>
      <c r="G19" s="67">
        <f>+IF(Input!G31&lt;&gt;"",Input!G31,"")</f>
        <v>1.1328530259365994E-2</v>
      </c>
      <c r="H19" s="55"/>
    </row>
    <row r="20" spans="4:8">
      <c r="D20" s="54"/>
      <c r="E20" s="64" t="str">
        <f>+IF(Input!E32&lt;&gt;"",Input!E32,"")</f>
        <v>Furniture &amp; Fixtures</v>
      </c>
      <c r="F20" s="23">
        <f>+IF(Input!F32&lt;&gt;"",Input!F32,"")</f>
        <v>58000</v>
      </c>
      <c r="G20" s="65">
        <f>+IF(Input!G32&lt;&gt;"",Input!G32,"")</f>
        <v>0.16714697406340057</v>
      </c>
      <c r="H20" s="55"/>
    </row>
    <row r="21" spans="4:8">
      <c r="D21" s="54"/>
      <c r="E21" s="66" t="str">
        <f>+IF(Input!E33&lt;&gt;"",Input!E33,"")</f>
        <v>Tools</v>
      </c>
      <c r="F21" s="20">
        <f>+IF(Input!F33&lt;&gt;"",Input!F33,"")</f>
        <v>850</v>
      </c>
      <c r="G21" s="67">
        <f>+IF(Input!G33&lt;&gt;"",Input!G33,"")</f>
        <v>2.4495677233429395E-3</v>
      </c>
      <c r="H21" s="55"/>
    </row>
    <row r="22" spans="4:8">
      <c r="D22" s="54"/>
      <c r="E22" s="64" t="str">
        <f>+IF(Input!E34&lt;&gt;"",Input!E34,"")</f>
        <v>Cook Line</v>
      </c>
      <c r="F22" s="23">
        <f>+IF(Input!F34&lt;&gt;"",Input!F34,"")</f>
        <v>33150</v>
      </c>
      <c r="G22" s="65">
        <f>+IF(Input!G34&lt;&gt;"",Input!G34,"")</f>
        <v>9.5533141210374636E-2</v>
      </c>
      <c r="H22" s="55"/>
    </row>
    <row r="23" spans="4:8">
      <c r="D23" s="54"/>
      <c r="E23" s="66" t="str">
        <f>+IF(Input!E35&lt;&gt;"",Input!E35,"")</f>
        <v>Fryer</v>
      </c>
      <c r="F23" s="20">
        <f>+IF(Input!F35&lt;&gt;"",Input!F35,"")</f>
        <v>35000</v>
      </c>
      <c r="G23" s="67">
        <f>+IF(Input!G35&lt;&gt;"",Input!G35,"")</f>
        <v>0.10086455331412104</v>
      </c>
      <c r="H23" s="55"/>
    </row>
    <row r="24" spans="4:8">
      <c r="D24" s="54"/>
      <c r="E24" s="64" t="str">
        <f>+IF(Input!E36&lt;&gt;"",Input!E36,"")</f>
        <v>Walk In Cooler</v>
      </c>
      <c r="F24" s="23">
        <f>+IF(Input!F36&lt;&gt;"",Input!F36,"")</f>
        <v>20000</v>
      </c>
      <c r="G24" s="65">
        <f>+IF(Input!G36&lt;&gt;"",Input!G36,"")</f>
        <v>5.7636887608069162E-2</v>
      </c>
      <c r="H24" s="55"/>
    </row>
    <row r="25" spans="4:8">
      <c r="D25" s="54"/>
      <c r="E25" s="66" t="str">
        <f>+IF(Input!E37&lt;&gt;"",Input!E37,"")</f>
        <v>Inventory</v>
      </c>
      <c r="F25" s="20">
        <f>+IF(Input!F37&lt;&gt;"",Input!F37,"")</f>
        <v>20000</v>
      </c>
      <c r="G25" s="67">
        <f>+IF(Input!G37&lt;&gt;"",Input!G37,"")</f>
        <v>5.7636887608069162E-2</v>
      </c>
      <c r="H25" s="55"/>
    </row>
    <row r="26" spans="4:8">
      <c r="D26" s="54"/>
      <c r="E26" s="64" t="str">
        <f>+IF(Input!E38&lt;&gt;"",Input!E38,"")</f>
        <v/>
      </c>
      <c r="F26" s="23" t="str">
        <f>+IF(Input!F38&lt;&gt;"",Input!F38,"")</f>
        <v/>
      </c>
      <c r="G26" s="65" t="str">
        <f>+IF(Input!G38&lt;&gt;"",Input!G38,"")</f>
        <v/>
      </c>
      <c r="H26" s="55"/>
    </row>
    <row r="27" spans="4:8">
      <c r="D27" s="54"/>
      <c r="E27" s="66" t="str">
        <f>+IF(Input!E39&lt;&gt;"",Input!E39,"")</f>
        <v/>
      </c>
      <c r="F27" s="20" t="str">
        <f>+IF(Input!F39&lt;&gt;"",Input!F39,"")</f>
        <v/>
      </c>
      <c r="G27" s="67" t="str">
        <f>+IF(Input!G39&lt;&gt;"",Input!G39,"")</f>
        <v/>
      </c>
      <c r="H27" s="55"/>
    </row>
    <row r="28" spans="4:8">
      <c r="D28" s="54"/>
      <c r="E28" s="64" t="str">
        <f>+IF(Input!E40&lt;&gt;"",Input!E40,"")</f>
        <v/>
      </c>
      <c r="F28" s="23" t="str">
        <f>+IF(Input!F40&lt;&gt;"",Input!F40,"")</f>
        <v/>
      </c>
      <c r="G28" s="65" t="str">
        <f>+IF(Input!G40&lt;&gt;"",Input!G40,"")</f>
        <v/>
      </c>
      <c r="H28" s="55"/>
    </row>
    <row r="29" spans="4:8">
      <c r="D29" s="54"/>
      <c r="E29" s="66" t="str">
        <f>+IF(Input!E41&lt;&gt;"",Input!E41,"")</f>
        <v/>
      </c>
      <c r="F29" s="20" t="str">
        <f>+IF(Input!F41&lt;&gt;"",Input!F41,"")</f>
        <v/>
      </c>
      <c r="G29" s="67" t="str">
        <f>+IF(Input!G41&lt;&gt;"",Input!G41,"")</f>
        <v/>
      </c>
      <c r="H29" s="55"/>
    </row>
    <row r="30" spans="4:8">
      <c r="D30" s="54"/>
      <c r="E30" s="64" t="str">
        <f>+IF(Input!E42&lt;&gt;"",Input!E42,"")</f>
        <v/>
      </c>
      <c r="F30" s="23" t="str">
        <f>+IF(Input!F42&lt;&gt;"",Input!F42,"")</f>
        <v/>
      </c>
      <c r="G30" s="65" t="str">
        <f>+IF(Input!G42&lt;&gt;"",Input!G42,"")</f>
        <v/>
      </c>
      <c r="H30" s="55"/>
    </row>
    <row r="31" spans="4:8">
      <c r="D31" s="54"/>
      <c r="E31" s="66" t="str">
        <f>+IF(Input!E43&lt;&gt;"",Input!E43,"")</f>
        <v/>
      </c>
      <c r="F31" s="20" t="str">
        <f>+IF(Input!F43&lt;&gt;"",Input!F43,"")</f>
        <v/>
      </c>
      <c r="G31" s="67" t="str">
        <f>+IF(Input!G43&lt;&gt;"",Input!G43,"")</f>
        <v/>
      </c>
      <c r="H31" s="55"/>
    </row>
    <row r="32" spans="4:8">
      <c r="D32" s="54"/>
      <c r="E32" s="64" t="str">
        <f>+IF(Input!E44&lt;&gt;"",Input!E44,"")</f>
        <v/>
      </c>
      <c r="F32" s="23" t="str">
        <f>+IF(Input!F44&lt;&gt;"",Input!F44,"")</f>
        <v/>
      </c>
      <c r="G32" s="65" t="str">
        <f>+IF(Input!G44&lt;&gt;"",Input!G44,"")</f>
        <v/>
      </c>
      <c r="H32" s="55"/>
    </row>
    <row r="33" spans="4:8">
      <c r="D33" s="54"/>
      <c r="E33" s="66" t="str">
        <f>+IF(Input!E45&lt;&gt;"",Input!E45,"")</f>
        <v/>
      </c>
      <c r="F33" s="20" t="str">
        <f>+IF(Input!F45&lt;&gt;"",Input!F45,"")</f>
        <v/>
      </c>
      <c r="G33" s="67" t="str">
        <f>+IF(Input!G45&lt;&gt;"",Input!G45,"")</f>
        <v/>
      </c>
      <c r="H33" s="55"/>
    </row>
    <row r="34" spans="4:8">
      <c r="D34" s="54"/>
      <c r="E34" s="64" t="str">
        <f>+IF(Input!E46&lt;&gt;"",Input!E46,"")</f>
        <v/>
      </c>
      <c r="F34" s="23" t="str">
        <f>+IF(Input!F46&lt;&gt;"",Input!F46,"")</f>
        <v/>
      </c>
      <c r="G34" s="65" t="str">
        <f>+IF(Input!G46&lt;&gt;"",Input!G46,"")</f>
        <v/>
      </c>
      <c r="H34" s="55"/>
    </row>
    <row r="35" spans="4:8">
      <c r="D35" s="54"/>
      <c r="E35" s="66" t="str">
        <f>+IF(Input!E47&lt;&gt;"",Input!E47,"")</f>
        <v/>
      </c>
      <c r="F35" s="20" t="str">
        <f>+IF(Input!F47&lt;&gt;"",Input!F47,"")</f>
        <v/>
      </c>
      <c r="G35" s="67" t="str">
        <f>+IF(Input!G47&lt;&gt;"",Input!G47,"")</f>
        <v/>
      </c>
      <c r="H35" s="55"/>
    </row>
    <row r="36" spans="4:8">
      <c r="D36" s="54"/>
      <c r="E36" s="64" t="str">
        <f>+IF(Input!E48&lt;&gt;"",Input!E48,"")</f>
        <v/>
      </c>
      <c r="F36" s="23" t="str">
        <f>+IF(Input!F48&lt;&gt;"",Input!F48,"")</f>
        <v/>
      </c>
      <c r="G36" s="65" t="str">
        <f>+IF(Input!G48&lt;&gt;"",Input!G48,"")</f>
        <v/>
      </c>
      <c r="H36" s="55"/>
    </row>
    <row r="37" spans="4:8" ht="5.0999999999999996" customHeight="1">
      <c r="D37" s="54"/>
      <c r="E37" s="62"/>
      <c r="F37" s="26"/>
      <c r="G37" s="63"/>
      <c r="H37" s="55"/>
    </row>
    <row r="38" spans="4:8">
      <c r="D38" s="54"/>
      <c r="E38" s="68" t="str">
        <f>+IF(Input!E50&lt;&gt;"",Input!E50,"")</f>
        <v>Total Estimated Fixed Asset Purchase cost</v>
      </c>
      <c r="F38" s="24">
        <f>+IF(Input!F50&lt;&gt;"",Input!F50,"")</f>
        <v>347000</v>
      </c>
      <c r="G38" s="69">
        <f>+IF(Input!G50&lt;&gt;"",Input!G50,"")</f>
        <v>0.89073253124622975</v>
      </c>
      <c r="H38" s="55"/>
    </row>
    <row r="39" spans="4:8">
      <c r="D39" s="54"/>
      <c r="E39" s="68" t="str">
        <f>+IF(Input!E51&lt;&gt;"",Input!E51,"")</f>
        <v>Total Estimated Operating Expenses</v>
      </c>
      <c r="F39" s="24">
        <f>+IF(Input!F51&lt;&gt;"",Input!F51,"")</f>
        <v>22567</v>
      </c>
      <c r="G39" s="69">
        <f>+IF(Input!G51&lt;&gt;"",Input!G51,"")</f>
        <v>5.7928417961480308E-2</v>
      </c>
      <c r="H39" s="55"/>
    </row>
    <row r="40" spans="4:8">
      <c r="D40" s="54"/>
      <c r="E40" s="68" t="str">
        <f>+IF(Input!E52&lt;&gt;"",Input!E52,"")</f>
        <v>Total Estimated Initial Inventory</v>
      </c>
      <c r="F40" s="24">
        <f>+IF(Input!F52&lt;&gt;"",Input!F52,"")</f>
        <v>20000</v>
      </c>
      <c r="G40" s="69">
        <f>+IF(Input!G52&lt;&gt;"",Input!G52,"")</f>
        <v>5.1339050792289904E-2</v>
      </c>
      <c r="H40" s="55"/>
    </row>
    <row r="41" spans="4:8" ht="5.0999999999999996" customHeight="1">
      <c r="D41" s="54"/>
      <c r="E41" s="62"/>
      <c r="F41" s="19"/>
      <c r="G41" s="63"/>
      <c r="H41" s="55"/>
    </row>
    <row r="42" spans="4:8">
      <c r="D42" s="54"/>
      <c r="E42" s="68" t="str">
        <f>+IF(Input!E54&lt;&gt;"",Input!E54,"")</f>
        <v>Total Funds Required for Purchase of New Business</v>
      </c>
      <c r="F42" s="24">
        <f>+IF(Input!F54&lt;&gt;"",Input!F54,"")</f>
        <v>389567</v>
      </c>
      <c r="G42" s="69">
        <f>+IF(Input!G54&lt;&gt;"",Input!G54,"")</f>
        <v>1</v>
      </c>
      <c r="H42" s="55"/>
    </row>
    <row r="43" spans="4:8" ht="5.0999999999999996" customHeight="1">
      <c r="D43" s="54"/>
      <c r="E43" s="62"/>
      <c r="F43" s="26"/>
      <c r="G43" s="63"/>
      <c r="H43" s="55"/>
    </row>
    <row r="44" spans="4:8">
      <c r="D44" s="54"/>
      <c r="E44" s="64" t="str">
        <f>+IF(Input!E56&lt;&gt;"",Input!E56,"")</f>
        <v>Cash from Partners / Owners</v>
      </c>
      <c r="F44" s="23">
        <f>+IF(Input!F56&lt;&gt;"",Input!F56,"")</f>
        <v>266000</v>
      </c>
      <c r="G44" s="70"/>
      <c r="H44" s="55"/>
    </row>
    <row r="45" spans="4:8" ht="5.0999999999999996" customHeight="1">
      <c r="D45" s="54"/>
      <c r="E45" s="62"/>
      <c r="F45" s="26"/>
      <c r="G45" s="70"/>
      <c r="H45" s="55"/>
    </row>
    <row r="46" spans="4:8">
      <c r="D46" s="54"/>
      <c r="E46" s="71" t="str">
        <f>+IF(Input!E58&lt;&gt;"",Input!E58,"")</f>
        <v>Funding Required for Purchase of New Business</v>
      </c>
      <c r="F46" s="25">
        <f>+IF(Input!F58&lt;&gt;"",Input!F58,"")</f>
        <v>123567</v>
      </c>
      <c r="G46" s="70"/>
      <c r="H46" s="55"/>
    </row>
    <row r="47" spans="4:8" ht="13.5">
      <c r="D47" s="54"/>
      <c r="E47" s="130" t="s">
        <v>3</v>
      </c>
      <c r="F47" s="131"/>
      <c r="G47" s="132"/>
      <c r="H47" s="55"/>
    </row>
    <row r="48" spans="4:8">
      <c r="D48" s="56"/>
      <c r="E48" s="57"/>
      <c r="F48" s="57"/>
      <c r="G48" s="57"/>
      <c r="H48" s="58"/>
    </row>
  </sheetData>
  <sheetProtection password="B843" sheet="1" objects="1" scenarios="1"/>
  <mergeCells count="5">
    <mergeCell ref="B2:I2"/>
    <mergeCell ref="B4:I9"/>
    <mergeCell ref="E12:G12"/>
    <mergeCell ref="E13:G13"/>
    <mergeCell ref="E47:G47"/>
  </mergeCells>
  <phoneticPr fontId="1" type="noConversion"/>
  <hyperlinks>
    <hyperlink ref="E47" r:id="rId1"/>
  </hyperlinks>
  <pageMargins left="0.75" right="0.75" top="1" bottom="1" header="0.5" footer="0.5"/>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Input</vt:lpstr>
      <vt:lpstr>Output</vt:lpstr>
    </vt:vector>
  </TitlesOfParts>
  <Company>Trident Consultants Inc.</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Vivek Lakhiani</dc:creator>
  <cp:lastModifiedBy>Vivek Lakhiani</cp:lastModifiedBy>
  <dcterms:created xsi:type="dcterms:W3CDTF">2009-09-16T01:41:55Z</dcterms:created>
  <dcterms:modified xsi:type="dcterms:W3CDTF">2013-07-06T19:44:58Z</dcterms:modified>
</cp:coreProperties>
</file>